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927"/>
  <workbookPr codeName="Ta_delovni_zvezek" defaultThemeVersion="124226"/>
  <mc:AlternateContent xmlns:mc="http://schemas.openxmlformats.org/markup-compatibility/2006">
    <mc:Choice Requires="x15">
      <x15ac:absPath xmlns:x15ac="http://schemas.microsoft.com/office/spreadsheetml/2010/11/ac" url="C:\Users\vilma.zupancic\OneDrive - Obcina Brezice\SLUZBA\JAVNA NAROČILA\NMV\OKIGJS\Dobovska cesta\RD\Popisi\"/>
    </mc:Choice>
  </mc:AlternateContent>
  <bookViews>
    <workbookView xWindow="0" yWindow="0" windowWidth="25200" windowHeight="11760" tabRatio="887" activeTab="2"/>
  </bookViews>
  <sheets>
    <sheet name="naslovna" sheetId="30" r:id="rId1"/>
    <sheet name="rekapitulacija" sheetId="32" r:id="rId2"/>
    <sheet name="A splošno" sheetId="33" r:id="rId3"/>
    <sheet name="B2 inv.Občina" sheetId="31" r:id="rId4"/>
    <sheet name="B3 parkirišča-Orehova aleja" sheetId="48" r:id="rId5"/>
  </sheets>
  <definedNames>
    <definedName name="_xlnm.Print_Area" localSheetId="2">'A splošno'!$A$1:$F$98</definedName>
    <definedName name="_xlnm.Print_Area" localSheetId="3">'B2 inv.Občina'!$A$1:$F$316</definedName>
    <definedName name="_xlnm.Print_Area" localSheetId="4">'B3 parkirišča-Orehova aleja'!$A$1:$F$168</definedName>
    <definedName name="_xlnm.Print_Area" localSheetId="0">naslovna!$A$1:$F$47</definedName>
    <definedName name="_xlnm.Print_Area" localSheetId="1">rekapitulacija!$A$1:$G$45</definedName>
    <definedName name="_xlnm.Print_Titles" localSheetId="2">'A splošno'!$1:$6</definedName>
    <definedName name="_xlnm.Print_Titles" localSheetId="3">'B2 inv.Občina'!$1:$6</definedName>
    <definedName name="_xlnm.Print_Titles" localSheetId="4">'B3 parkirišča-Orehova aleja'!$1:$6</definedName>
    <definedName name="_xlnm.Print_Titles" localSheetId="0">naslovna!$1:$4</definedName>
    <definedName name="_xlnm.Print_Titles" localSheetId="1">rekapitulacija!$1:$5</definedName>
  </definedNames>
  <calcPr calcId="171027"/>
</workbook>
</file>

<file path=xl/calcChain.xml><?xml version="1.0" encoding="utf-8"?>
<calcChain xmlns="http://schemas.openxmlformats.org/spreadsheetml/2006/main">
  <c r="F89" i="33" l="1"/>
  <c r="F90" i="33"/>
  <c r="B32" i="32" l="1"/>
  <c r="A277" i="31"/>
  <c r="F277" i="31"/>
  <c r="F309" i="31" s="1"/>
  <c r="A279" i="31"/>
  <c r="F279" i="31"/>
  <c r="A281" i="31"/>
  <c r="F282" i="31"/>
  <c r="A284" i="31"/>
  <c r="F285" i="31"/>
  <c r="F286" i="31"/>
  <c r="F287" i="31"/>
  <c r="F288" i="31"/>
  <c r="F289" i="31"/>
  <c r="F290" i="31"/>
  <c r="F293" i="31"/>
  <c r="F294" i="31"/>
  <c r="F297" i="31"/>
  <c r="F298" i="31"/>
  <c r="F299" i="31"/>
  <c r="D301" i="31"/>
  <c r="F301" i="31"/>
  <c r="F304" i="31"/>
  <c r="F307" i="31"/>
  <c r="B309" i="31"/>
  <c r="A231" i="31"/>
  <c r="F231" i="31"/>
  <c r="F233" i="31" s="1"/>
  <c r="B233" i="31"/>
  <c r="A292" i="31" l="1"/>
  <c r="D63" i="48"/>
  <c r="F63" i="48"/>
  <c r="D77" i="31"/>
  <c r="F77" i="31" s="1"/>
  <c r="A296" i="31" l="1"/>
  <c r="A301" i="31"/>
  <c r="B40" i="32"/>
  <c r="B39" i="32"/>
  <c r="B38" i="32"/>
  <c r="B37" i="32"/>
  <c r="B36" i="32"/>
  <c r="B35" i="32"/>
  <c r="B34" i="32"/>
  <c r="B33" i="32"/>
  <c r="B42" i="32"/>
  <c r="A303" i="31" l="1"/>
  <c r="A306" i="31" s="1"/>
  <c r="F125" i="31"/>
  <c r="D128" i="48"/>
  <c r="F128" i="48" s="1"/>
  <c r="F102" i="48"/>
  <c r="F97" i="48"/>
  <c r="F98" i="48"/>
  <c r="F99" i="48"/>
  <c r="F164" i="31"/>
  <c r="D69" i="48"/>
  <c r="F69" i="48" s="1"/>
  <c r="D55" i="48"/>
  <c r="F55" i="48" s="1"/>
  <c r="F250" i="31"/>
  <c r="F160" i="31"/>
  <c r="B166" i="31"/>
  <c r="D37" i="48"/>
  <c r="F37" i="48" s="1"/>
  <c r="B166" i="48"/>
  <c r="F164" i="48"/>
  <c r="F166" i="48" s="1"/>
  <c r="F40" i="32" s="1"/>
  <c r="B160" i="48"/>
  <c r="F157" i="48"/>
  <c r="F160" i="48" s="1"/>
  <c r="F39" i="32" s="1"/>
  <c r="F154" i="48"/>
  <c r="B149" i="48"/>
  <c r="F147" i="48"/>
  <c r="F145" i="48"/>
  <c r="F143" i="48"/>
  <c r="D140" i="48"/>
  <c r="F140" i="48" s="1"/>
  <c r="F138" i="48"/>
  <c r="F135" i="48"/>
  <c r="F131" i="48"/>
  <c r="F125" i="48"/>
  <c r="F118" i="48"/>
  <c r="F112" i="48"/>
  <c r="F109" i="48"/>
  <c r="B104" i="48"/>
  <c r="F94" i="48"/>
  <c r="B90" i="48"/>
  <c r="B73" i="48"/>
  <c r="F66" i="48"/>
  <c r="F61" i="48"/>
  <c r="F57" i="48"/>
  <c r="F53" i="48"/>
  <c r="F48" i="48"/>
  <c r="F46" i="48"/>
  <c r="F43" i="48"/>
  <c r="B39" i="48"/>
  <c r="F35" i="48"/>
  <c r="D33" i="48"/>
  <c r="F33" i="48" s="1"/>
  <c r="F31" i="48"/>
  <c r="B27" i="48"/>
  <c r="F25" i="48"/>
  <c r="F23" i="48"/>
  <c r="F21" i="48"/>
  <c r="F18" i="48"/>
  <c r="F15" i="48"/>
  <c r="F13" i="48"/>
  <c r="A12" i="48"/>
  <c r="A15" i="48" l="1"/>
  <c r="F104" i="48"/>
  <c r="F37" i="32" s="1"/>
  <c r="D59" i="48"/>
  <c r="F149" i="48"/>
  <c r="F38" i="32" s="1"/>
  <c r="D71" i="48"/>
  <c r="F71" i="48" s="1"/>
  <c r="F39" i="48"/>
  <c r="F34" i="32" s="1"/>
  <c r="F27" i="48"/>
  <c r="F33" i="32" s="1"/>
  <c r="A17" i="48"/>
  <c r="D91" i="31"/>
  <c r="F59" i="48" l="1"/>
  <c r="F73" i="48" s="1"/>
  <c r="F35" i="32" s="1"/>
  <c r="D77" i="48"/>
  <c r="A20" i="48"/>
  <c r="F77" i="48" l="1"/>
  <c r="D80" i="48"/>
  <c r="F80" i="48" s="1"/>
  <c r="D84" i="48"/>
  <c r="F84" i="48" s="1"/>
  <c r="A23" i="48"/>
  <c r="F88" i="48" l="1"/>
  <c r="F90" i="48" s="1"/>
  <c r="A25" i="48"/>
  <c r="F36" i="32" l="1"/>
  <c r="F41" i="32" s="1"/>
  <c r="F42" i="32" s="1"/>
  <c r="A31" i="48"/>
  <c r="A33" i="48" l="1"/>
  <c r="A35" i="48" s="1"/>
  <c r="A37" i="48" s="1"/>
  <c r="A43" i="48" s="1"/>
  <c r="A45" i="48" s="1"/>
  <c r="A48" i="48" s="1"/>
  <c r="A50" i="48" s="1"/>
  <c r="A55" i="48" s="1"/>
  <c r="A57" i="48" l="1"/>
  <c r="A59" i="48" s="1"/>
  <c r="F71" i="33"/>
  <c r="F69" i="33"/>
  <c r="A61" i="48" l="1"/>
  <c r="A65" i="48" l="1"/>
  <c r="A63" i="48"/>
  <c r="A68" i="48" l="1"/>
  <c r="A71" i="48" s="1"/>
  <c r="A77" i="48" s="1"/>
  <c r="A79" i="48" s="1"/>
  <c r="A82" i="48" s="1"/>
  <c r="A86" i="48" s="1"/>
  <c r="A94" i="48" s="1"/>
  <c r="A96" i="48" l="1"/>
  <c r="A101" i="48" s="1"/>
  <c r="A109" i="48" l="1"/>
  <c r="F65" i="31"/>
  <c r="A111" i="48" l="1"/>
  <c r="A114" i="48" s="1"/>
  <c r="A120" i="48" s="1"/>
  <c r="A127" i="48" s="1"/>
  <c r="A130" i="48" s="1"/>
  <c r="A133" i="48" s="1"/>
  <c r="A137" i="48" s="1"/>
  <c r="A140" i="48" s="1"/>
  <c r="A142" i="48" s="1"/>
  <c r="A145" i="48" s="1"/>
  <c r="A147" i="48" s="1"/>
  <c r="A154" i="48" s="1"/>
  <c r="A156" i="48" s="1"/>
  <c r="A164" i="48" s="1"/>
  <c r="F144" i="31"/>
  <c r="F258" i="31" l="1"/>
  <c r="F257" i="31"/>
  <c r="F256" i="31"/>
  <c r="F245" i="31"/>
  <c r="F237" i="31"/>
  <c r="F118" i="31" l="1"/>
  <c r="D106" i="31"/>
  <c r="D93" i="31"/>
  <c r="F75" i="31"/>
  <c r="F67" i="31"/>
  <c r="F58" i="31"/>
  <c r="F28" i="31"/>
  <c r="F26" i="31"/>
  <c r="F30" i="31"/>
  <c r="F23" i="31"/>
  <c r="F210" i="31" l="1"/>
  <c r="F95" i="33" l="1"/>
  <c r="F18" i="31"/>
  <c r="F16" i="31"/>
  <c r="B12" i="32"/>
  <c r="B14" i="32" s="1"/>
  <c r="B97" i="33"/>
  <c r="F92" i="33"/>
  <c r="F88" i="33"/>
  <c r="F86" i="33"/>
  <c r="F83" i="33"/>
  <c r="F81" i="33"/>
  <c r="F78" i="33"/>
  <c r="F76" i="33"/>
  <c r="F74" i="33"/>
  <c r="F67" i="33"/>
  <c r="A67" i="33"/>
  <c r="F97" i="33" l="1"/>
  <c r="F12" i="32" s="1"/>
  <c r="A69" i="33"/>
  <c r="F271" i="31"/>
  <c r="F268" i="31"/>
  <c r="F13" i="32" l="1"/>
  <c r="F14" i="32" s="1"/>
  <c r="A71" i="33"/>
  <c r="A73" i="33" s="1"/>
  <c r="B16" i="32"/>
  <c r="B30" i="32" s="1"/>
  <c r="B28" i="32"/>
  <c r="B26" i="32"/>
  <c r="B24" i="32"/>
  <c r="B23" i="32"/>
  <c r="B22" i="32"/>
  <c r="B21" i="32"/>
  <c r="B20" i="32"/>
  <c r="B19" i="32"/>
  <c r="B18" i="32"/>
  <c r="B17" i="32"/>
  <c r="B27" i="32"/>
  <c r="B25" i="32"/>
  <c r="B315" i="31"/>
  <c r="F313" i="31"/>
  <c r="F315" i="31" s="1"/>
  <c r="F28" i="32" s="1"/>
  <c r="B273" i="31"/>
  <c r="F267" i="31"/>
  <c r="F264" i="31"/>
  <c r="F262" i="31"/>
  <c r="F261" i="31"/>
  <c r="F255" i="31"/>
  <c r="F254" i="31"/>
  <c r="F249" i="31"/>
  <c r="F248" i="31"/>
  <c r="F246" i="31"/>
  <c r="F247" i="31"/>
  <c r="F242" i="31"/>
  <c r="F239" i="31"/>
  <c r="B227" i="31"/>
  <c r="F225" i="31"/>
  <c r="F223" i="31"/>
  <c r="B219" i="31"/>
  <c r="F217" i="31"/>
  <c r="F215" i="31"/>
  <c r="F213" i="31"/>
  <c r="F206" i="31"/>
  <c r="F204" i="31"/>
  <c r="F201" i="31"/>
  <c r="F197" i="31"/>
  <c r="F194" i="31"/>
  <c r="F191" i="31"/>
  <c r="F190" i="31"/>
  <c r="F183" i="31"/>
  <c r="F182" i="31"/>
  <c r="F181" i="31"/>
  <c r="F180" i="31"/>
  <c r="F179" i="31"/>
  <c r="F173" i="31"/>
  <c r="F170" i="31"/>
  <c r="F219" i="31" s="1"/>
  <c r="F156" i="31"/>
  <c r="F152" i="31"/>
  <c r="F148" i="31"/>
  <c r="B127" i="31"/>
  <c r="F123" i="31"/>
  <c r="F116" i="31"/>
  <c r="B112" i="31"/>
  <c r="F106" i="31"/>
  <c r="D102" i="31"/>
  <c r="F102" i="31" s="1"/>
  <c r="B95" i="31"/>
  <c r="F93" i="31"/>
  <c r="F91" i="31"/>
  <c r="F88" i="31"/>
  <c r="F85" i="31"/>
  <c r="F83" i="31"/>
  <c r="F81" i="31"/>
  <c r="F80" i="31"/>
  <c r="F73" i="31"/>
  <c r="F71" i="31"/>
  <c r="F69" i="31"/>
  <c r="F63" i="31"/>
  <c r="F53" i="31"/>
  <c r="F51" i="31"/>
  <c r="F48" i="31"/>
  <c r="F95" i="31" s="1"/>
  <c r="B44" i="31"/>
  <c r="F42" i="31"/>
  <c r="F40" i="31"/>
  <c r="F38" i="31"/>
  <c r="B34" i="31"/>
  <c r="F32" i="31"/>
  <c r="F20" i="31"/>
  <c r="F13" i="31"/>
  <c r="F34" i="31" s="1"/>
  <c r="F166" i="31" l="1"/>
  <c r="F22" i="32" s="1"/>
  <c r="F44" i="31"/>
  <c r="F18" i="32" s="1"/>
  <c r="F19" i="32"/>
  <c r="F227" i="31"/>
  <c r="F24" i="32" s="1"/>
  <c r="F127" i="31"/>
  <c r="F21" i="32" s="1"/>
  <c r="F273" i="31"/>
  <c r="F26" i="32" s="1"/>
  <c r="F23" i="32"/>
  <c r="F99" i="31"/>
  <c r="F110" i="31" l="1"/>
  <c r="F25" i="32"/>
  <c r="F27" i="32"/>
  <c r="F112" i="31" l="1"/>
  <c r="F20" i="32" s="1"/>
  <c r="A12" i="31"/>
  <c r="A15" i="31" l="1"/>
  <c r="A18" i="31" s="1"/>
  <c r="A76" i="33" l="1"/>
  <c r="A78" i="33" s="1"/>
  <c r="A20" i="31"/>
  <c r="G17" i="30"/>
  <c r="A80" i="33" l="1"/>
  <c r="A83" i="33" s="1"/>
  <c r="A22" i="31"/>
  <c r="A85" i="33" l="1"/>
  <c r="A88" i="33" s="1"/>
  <c r="A92" i="33" s="1"/>
  <c r="A94" i="33" s="1"/>
  <c r="A25" i="31"/>
  <c r="A28" i="31" l="1"/>
  <c r="A30" i="31" l="1"/>
  <c r="A32" i="31" s="1"/>
  <c r="A38" i="31" l="1"/>
  <c r="A40" i="31" s="1"/>
  <c r="A42" i="31" s="1"/>
  <c r="A48" i="31" s="1"/>
  <c r="A50" i="31" s="1"/>
  <c r="A53" i="31" s="1"/>
  <c r="A55" i="31" s="1"/>
  <c r="A60" i="31" l="1"/>
  <c r="A65" i="31" s="1"/>
  <c r="A67" i="31" l="1"/>
  <c r="A69" i="31" s="1"/>
  <c r="A71" i="31" l="1"/>
  <c r="A73" i="31" s="1"/>
  <c r="A75" i="31" l="1"/>
  <c r="A77" i="31" s="1"/>
  <c r="A79" i="31" l="1"/>
  <c r="A83" i="31" l="1"/>
  <c r="A85" i="31" l="1"/>
  <c r="A87" i="31" l="1"/>
  <c r="A90" i="31" l="1"/>
  <c r="A93" i="31" l="1"/>
  <c r="A99" i="31" l="1"/>
  <c r="A101" i="31" l="1"/>
  <c r="A104" i="31" l="1"/>
  <c r="A108" i="31" l="1"/>
  <c r="A116" i="31" l="1"/>
  <c r="A118" i="31" l="1"/>
  <c r="A120" i="31" s="1"/>
  <c r="A125" i="31" s="1"/>
  <c r="A144" i="31" l="1"/>
  <c r="A147" i="31" l="1"/>
  <c r="A150" i="31" s="1"/>
  <c r="A154" i="31" s="1"/>
  <c r="A158" i="31" l="1"/>
  <c r="A162" i="31" s="1"/>
  <c r="A170" i="31" l="1"/>
  <c r="A172" i="31" s="1"/>
  <c r="A175" i="31" s="1"/>
  <c r="A185" i="31" s="1"/>
  <c r="A193" i="31" l="1"/>
  <c r="A196" i="31" s="1"/>
  <c r="A199" i="31" s="1"/>
  <c r="A203" i="31" s="1"/>
  <c r="A206" i="31" s="1"/>
  <c r="A208" i="31" s="1"/>
  <c r="A212" i="31" s="1"/>
  <c r="A215" i="31" s="1"/>
  <c r="A217" i="31" s="1"/>
  <c r="A223" i="31" s="1"/>
  <c r="A225" i="31" s="1"/>
  <c r="F17" i="32"/>
  <c r="F29" i="32" l="1"/>
  <c r="F30" i="32" s="1"/>
  <c r="F44" i="32" s="1"/>
  <c r="A237" i="31"/>
  <c r="A239" i="31" s="1"/>
  <c r="A241" i="31" s="1"/>
  <c r="A244" i="31" s="1"/>
  <c r="A253" i="31" s="1"/>
  <c r="A260" i="31" s="1"/>
  <c r="A264" i="31" s="1"/>
  <c r="A266" i="31" s="1"/>
  <c r="A270" i="31" s="1"/>
  <c r="A313" i="31" s="1"/>
</calcChain>
</file>

<file path=xl/sharedStrings.xml><?xml version="1.0" encoding="utf-8"?>
<sst xmlns="http://schemas.openxmlformats.org/spreadsheetml/2006/main" count="664" uniqueCount="318">
  <si>
    <t>Copyright©  Savaprojekt</t>
  </si>
  <si>
    <t xml:space="preserve"> </t>
  </si>
  <si>
    <t>E</t>
  </si>
  <si>
    <t>KOL</t>
  </si>
  <si>
    <t>CENA</t>
  </si>
  <si>
    <t>VREDNOST</t>
  </si>
  <si>
    <t/>
  </si>
  <si>
    <t>SKUPAJ</t>
  </si>
  <si>
    <t>kpl</t>
  </si>
  <si>
    <t>POSTAVKA</t>
  </si>
  <si>
    <t>m3</t>
  </si>
  <si>
    <t xml:space="preserve">- V ceno po enoti mere je zajeta dobava in montaža materiala ter opreme </t>
  </si>
  <si>
    <t xml:space="preserve">  s pom. deli in drobnim materialom.</t>
  </si>
  <si>
    <t xml:space="preserve">- Vsa oprema in material se mora dobaviti z vsemi ustreznimi certifikati, </t>
  </si>
  <si>
    <t xml:space="preserve">  atesti, garancijami, navodili za obratovanje, vzdrževanje, posluževanje </t>
  </si>
  <si>
    <t xml:space="preserve">  in servisiranje (v skladu z veljavno zakonodajo in zahtevami naročnika).</t>
  </si>
  <si>
    <t>- Pri opremi in materialu je potrebno upoštevati stroške meritev, preizkusa</t>
  </si>
  <si>
    <t xml:space="preserve">  in zagona, vključno s pridobitvijo ustreznih certifikatov in potrdil s</t>
  </si>
  <si>
    <t xml:space="preserve">  strani pooblaščenih institucij.</t>
  </si>
  <si>
    <t>- Pri izvedbi je potrebno upoštevati stroške vseh pripravljalnih in</t>
  </si>
  <si>
    <t xml:space="preserve">  zaključnih del (vključno z usklajevanjem z ostalimi izvajalci na objektu)</t>
  </si>
  <si>
    <t xml:space="preserve">  ter vse transportne, skladiščne, zavarovalne in ostale splošne stroške.</t>
  </si>
  <si>
    <t>REKAPITULACIJA</t>
  </si>
  <si>
    <t>- V primeru, da izvajalec del poda predlog za spremembo rešitev ali opreme,</t>
  </si>
  <si>
    <r>
      <t xml:space="preserve">  - </t>
    </r>
    <r>
      <rPr>
        <sz val="9"/>
        <rFont val="Courier New"/>
        <family val="3"/>
        <charset val="238"/>
      </rPr>
      <t>strokovne rešitve in izračune s strani strokovne in licencirane osebe (po ZGO),</t>
    </r>
  </si>
  <si>
    <r>
      <t xml:space="preserve">  -</t>
    </r>
    <r>
      <rPr>
        <sz val="9"/>
        <rFont val="Courier New"/>
        <family val="3"/>
        <charset val="238"/>
      </rPr>
      <t> podati dokazila o ustreznosti in vsaj enakovredni kvaliteti s projektom</t>
    </r>
  </si>
  <si>
    <t xml:space="preserve">    predvidenimi rešitvami,</t>
  </si>
  <si>
    <r>
      <t xml:space="preserve">  - </t>
    </r>
    <r>
      <rPr>
        <sz val="9"/>
        <rFont val="Courier New"/>
        <family val="3"/>
        <charset val="238"/>
      </rPr>
      <t>naročniku in nadzorniku dostavi vzorčne primere s projektom predvidene opreme</t>
    </r>
  </si>
  <si>
    <t xml:space="preserve">    in vzorce eventualno predlagane opreme,</t>
  </si>
  <si>
    <r>
      <t xml:space="preserve">  - </t>
    </r>
    <r>
      <rPr>
        <sz val="9"/>
        <rFont val="Courier New"/>
        <family val="3"/>
        <charset val="238"/>
      </rPr>
      <t>projektantu naročiti dela vezana na potrditev sprememb,</t>
    </r>
  </si>
  <si>
    <t xml:space="preserve">    v kolikor ni že potrjeno s strani odgovornega nadzornika.</t>
  </si>
  <si>
    <t xml:space="preserve">- Za vse spremembe in ustrezno delovanje, pogojeno s spremembami, </t>
  </si>
  <si>
    <t xml:space="preserve">  je izključno odgovoren predlagatelj opreme.</t>
  </si>
  <si>
    <t>A.</t>
  </si>
  <si>
    <t>kos</t>
  </si>
  <si>
    <t>ur</t>
  </si>
  <si>
    <t>Krško, avgust 2015</t>
  </si>
  <si>
    <t>Investitor:</t>
  </si>
  <si>
    <t>Objekt:</t>
  </si>
  <si>
    <t>izdelali:</t>
  </si>
  <si>
    <t>Andraž Hribar, u.d.i.v.k.i.</t>
  </si>
  <si>
    <t>Občina Brežice
Cesta prvih borcev 18
8250 Brežice</t>
  </si>
  <si>
    <t>Pločnik, dvosmerna kolesarska steza in sanacija Dobovske ceste (LZ026021) od krožišča na R1-219/1242 do križišča s cesto Pod obzidjem</t>
  </si>
  <si>
    <t>Tatjana Zupančič, grad.teh.</t>
  </si>
  <si>
    <t>3/1 - NAČRT PROMETNE INFRASTRUKTURE</t>
  </si>
  <si>
    <r>
      <t xml:space="preserve">Geomehanski nadzor tekom gradnje, nad izvajanjem zemeljskih del, planuma izkopa, </t>
    </r>
    <r>
      <rPr>
        <sz val="9"/>
        <rFont val="Courier New CE"/>
        <charset val="238"/>
      </rPr>
      <t>z vsemi potrebnimi preiskavami materiala in terena ter končnim poročilom - komplet za celoten projekt.</t>
    </r>
  </si>
  <si>
    <t>Vrednost urne postavke po priporočilih IZS in ZAPS oz. min 42 EUR. Vključen je tudi potovalni čas.</t>
  </si>
  <si>
    <t>Priprava dokumentacije za potrebe izdelave PID projektov, vključno z vsemi vrisanimi shemami, spremembami .....; seznamom in opisom sprememb ter predaja projektantskemu podjetju</t>
  </si>
  <si>
    <t>m1</t>
  </si>
  <si>
    <t>Izdelava PID projektne dokumentacije v 5 izvodih</t>
  </si>
  <si>
    <t>z odvozom materiala na deponijo v oddaljenosti do 20 km in eventualnim sežiganjem;</t>
  </si>
  <si>
    <t>m2</t>
  </si>
  <si>
    <t>a</t>
  </si>
  <si>
    <t>b</t>
  </si>
  <si>
    <t>c</t>
  </si>
  <si>
    <t>d</t>
  </si>
  <si>
    <t>e</t>
  </si>
  <si>
    <t>f</t>
  </si>
  <si>
    <t>z nakladanjem na prevozno sredstvo in odvozom na stalno deponijo. Do 20km daleč, skupaj z vsemi pomožnimi deli in prenosi</t>
  </si>
  <si>
    <t>Uporabi se lahko ustrezen selekcioniran material iz izkopa ob potrditvi geomehanika;</t>
  </si>
  <si>
    <t>zbijanje do predpisane zbitosti Ev2&gt;60MPa za spodnje plasti in Ev2&gt;60MPa za zgronjo 20cm debelo plast zasipa.</t>
  </si>
  <si>
    <t>skupaj zbijanjem v plasteh po 20-30cm in planiranjem planuma +-1 cm (obračun v zbitem stanju);</t>
  </si>
  <si>
    <t>ustrezen selekcioniran material iz izkopa se ob potrditvi geomehanika lahko uporabi za zasipe</t>
  </si>
  <si>
    <t>Stroški deponiranja za odpadni zemeljski material (humus, vsi strojni in ročni izkopi...), s plačilom vseh pristojbin za trajno deponiranje materiala.</t>
  </si>
  <si>
    <t>Pobrizg gramoznega planuma oz.obst.asfalta, z bitumnom za asfaltni sloj, zaradi boljše povezave.</t>
  </si>
  <si>
    <t>skupaj s predhodnim čiščenjem in pripravo nosilne plasti za vgradnjo obrabne plasti</t>
  </si>
  <si>
    <t>Dobava, raznos in polaganje betonskih robnikov dimenzij 15/25/100 cm v betonski temelj iz betona C12/15, z zalivanjem stikov s cementno malto, skupaj z vsemi pomožnimi deli in prenosi.</t>
  </si>
  <si>
    <t>Za vse betone je potrebno pred izvedbo del izdelati projekt betona, ki ga pregleda in potrdi projektant in nadzor. Projekt definira betonsko mešanico, potrebne dodatke, način transporta in vgrajevanja betona, nego betona.</t>
  </si>
  <si>
    <t>Sestavi betona se definirajo tako, da se zagotovi kvaliteta betona (nosilnost, vgradljivost, preprečitev pojava razpok zaradi reoloških pojavov, dodatne zahtevane karakteristike,…) glede na naravo posameznih elementov.</t>
  </si>
  <si>
    <t>V projektu betona se predvidijo s predpisi potrebne preiskave in kontrole (načini, število, mesto in čas preiskave, izvajalec preiskave), ki jih predpisujejo veljavni standardi.</t>
  </si>
  <si>
    <t>V postavkah so zajeti vsi distančniki, podpore armatur, vezava armature, vse kar je potrebno za postavitev in zagotavljanje položaja armture med betoniranjem in za zagotovitev ustreznih zaščitnih plasti betona.</t>
  </si>
  <si>
    <t>V postavkah je zajeta izdelava vse potrebne tehnološke dokumentacije pred izvedbo in vsa dokazilna dokumentacija, atesti, rezultati preiskav, preikzusov, meritev za vgrajene materiale, za vgradnjo 
in za dokaz kvalitete</t>
  </si>
  <si>
    <t>vgrajenih materialov, opravljenih del, in izvedenih konstrukcijskih elementov, ki jih zahteva veljavna zakonodaja.</t>
  </si>
  <si>
    <t>V ceni betona so zajeta vsa potrebna pomožna dela in transporti.
Ravno tako so zajeti vsi potrebni odri za izvedbo armiranja in betoniranja.</t>
  </si>
  <si>
    <t>V ceni vseh opažev je zajeta izdelava, mazanje, razopaženje, čiščenje opaža in vsa potrebna pomožna dela in transporti.
Ravno tako so zajeti vsi potrebni odri za izdelavo opaža.</t>
  </si>
  <si>
    <t>Vsi robovi vidnih betonov so zaključeni s trikotno letvico.
Ravno tako so s trikotno letvico zaključeni vsi robovi vertikalnih dilatacij.</t>
  </si>
  <si>
    <t>Vsi betoni s klasifikacijsko oznako PV-II so vodotesni betoni.</t>
  </si>
  <si>
    <t>V ceni opažev so zajeti vsi opaži odprtin prebojev za cevi in inštalacije.
V ceni opažev so zajeti vsi opaži zaključkov betoniranja in dilatacij.</t>
  </si>
  <si>
    <t>Dobava in vgrajevanje betona C10/15 za obbetoniranje komunalnih instalacij pri križanjih, prestavitvah, minimalnih odmikih, ali minimalnih globinah;</t>
  </si>
  <si>
    <t>Skupaj z vsemi pomožnimi deli in materiali ter prenosi</t>
  </si>
  <si>
    <t>Dobava in betona C10/15 kot podložni beton pod jaški in drugimi objekti na kanalizaciji;</t>
  </si>
  <si>
    <t>debelina 10cm, širina ustrezna da je plošča podložnega betona 10cm širša od jaška skupaj z obročem betonske obtežbe;</t>
  </si>
  <si>
    <t>Planiranje dna kanala s točnostjo +-1 cm v projektiranem vzdolžnem padcu z ročnim izkopom povprečno 0,005 m3/m</t>
  </si>
  <si>
    <t>Dobava in vgrajevanje peščene
posteljice iz drobljenca (8-16 mm) za položitev kanaliz. cevi v projektiranem padcu z utrjevanjem (obračun v zbitem stanju); deb. 15 cm</t>
  </si>
  <si>
    <t>Vključno s planiranjem in utrjevanjem do 95% po standardnem Proctorjevem postopku</t>
  </si>
  <si>
    <t>izdelava vodotesnih spojev cevi na jaške skupaj z vsemi pom. deli, materiali ter prenosi;</t>
  </si>
  <si>
    <t>transport, raskladanje, prenosi, rezanje, spajanje, vgrajevanje, zasipavanje in utrjevanje mora potekati po navodilih dobavitelja.</t>
  </si>
  <si>
    <t>Cevi na jaške se spajajo z drsnimi spojkami;</t>
  </si>
  <si>
    <t>Cevi morajo izpolnjevati standard EN 14364:2009</t>
  </si>
  <si>
    <t>skupaj z vsemi pomožnimi deli, materiali in prenosi</t>
  </si>
  <si>
    <t>iz fazonskih kosov PVC cevi, vključno z rezanjem, vstavljanjem, leplenjem in vsemi drugimi pom. deli, materiali in prenosi.</t>
  </si>
  <si>
    <t>Spajanje cevi na revizijske jaške in druge obj. Kanalizacije skupaj s pripravo ležišča in nameščanjem cevi z drsno spojko na pripravljen nastavek na jašku;</t>
  </si>
  <si>
    <t>Pred zasipom kanalizacijskih cevi izvesti preizkus kanalizacije in jaškov na propustnost, funkcionalnost in vodotesnost; v skladu s tehničnimi specifikacijami dobavitelja cevi, z zakonom in veljavnimi predpisi (SIST EN 1610)</t>
  </si>
  <si>
    <t>Zasip kanalizacijskih cevi s prodnatim peščenim materialom granulacije do 20 mm v višini 30 cm nad temenom cevi z zbijanjem</t>
  </si>
  <si>
    <t xml:space="preserve">Obsip se izvaja v slojih po 15 cm, istočasno na obeh straneh cevi.Obsip in nasip se utrjujeta do 95% po standardnem Proctorjevem postopku </t>
  </si>
  <si>
    <t xml:space="preserve">Komplet čiščenje in izpiranje gravitacijskih kanalizacijskih cevi in jaškov pred snemanjem in pred primopredajo.  </t>
  </si>
  <si>
    <t>Izvedba video pregleda meteorne kanalizacije z video kamero pooblaščene osebe, sestava zapisnika o pregledu ter dostava posnetka na DVD in končnega pisnega poročila (3. izvodi)</t>
  </si>
  <si>
    <t>Humuziranje v debelini min 20cm, frezanje, fino planiranje s točnostjo +- 3 cm, setev travne mešanice (4 kg/100 m2) ter valjanje in zagrabljanje</t>
  </si>
  <si>
    <t>Datoteka koordinat z atributi osi ceste oz. kanalizacije (vključno s priključki), prijava spremembe komunalnega voda, ASCII datoteke za prenos podatkov v GIS bazo posameznega vzdrževalca infrastrukture). En izvod posnetka v Gauss-Krugerjevem sistemu se odda v elektronski obliki.</t>
  </si>
  <si>
    <t>material in delo za označitev vseh delov gradbišča po fazah gradnje in po tipih posameznega segmenta gradnje</t>
  </si>
  <si>
    <t>- Vsi vgrajeni gradbeni proizvodi morajo ustrezati standardom navedenim v prilogi</t>
  </si>
  <si>
    <t xml:space="preserve">  ODREDBE o seznamu standardov, katerih uporaba ustvari domnevo o skladnosti</t>
  </si>
  <si>
    <t xml:space="preserve">  gradbenih proizvodov z zahtevami Zakona o gradbenih proizvodih UL RS 103/2011,</t>
  </si>
  <si>
    <t xml:space="preserve">  16.12.2011"</t>
  </si>
  <si>
    <t>Izvedba delne zapore cestišča, vključno z izdelavo Elaborata cestne zapore s stroški pridobitve soglasja od upravljalca in postavitve ter odstranitve prometne signalizacije.</t>
  </si>
  <si>
    <t>Z vsem potrebnim vzdrževanjem v času gradnje. Vključno z vzpostavitvijo prometnega režima v prvotno stanje. Obračun po dejanskih stroških</t>
  </si>
  <si>
    <t>Strojno rezanje obstoječega asfalta, skupaj z vsemi pomožnimi deli in prenosi do mesta rezanja</t>
  </si>
  <si>
    <t>Strojno rušenje obstoječega asfalta;</t>
  </si>
  <si>
    <t>Uradna geodetska zakoličba profilov oz. osi s strani pooblaščenega geodeta po tabeli zakoličbenih točk (gričevnat teren)</t>
  </si>
  <si>
    <t xml:space="preserve">  pristojni občinski organ</t>
  </si>
  <si>
    <r>
      <t xml:space="preserve">- </t>
    </r>
    <r>
      <rPr>
        <i/>
        <sz val="9"/>
        <rFont val="Courier New CE"/>
        <family val="3"/>
        <charset val="238"/>
      </rPr>
      <t>Lokacijo stalne deponije za odvoz odvečnega materiala iz izkopov določi</t>
    </r>
  </si>
  <si>
    <t xml:space="preserve">- Stroški odvoza odvečnega - odpadnega zemeljskega materiala vključujejo odvoz </t>
  </si>
  <si>
    <t xml:space="preserve">  je na svoje stroške dolžan izdelati ali pridobiti:</t>
  </si>
  <si>
    <t>skupaj s komprimiranjem in planiranjem planuma +-3 cm (obračun v zbitem stanju); v plasteh po 20cm;</t>
  </si>
  <si>
    <t>Dobava in vgrajevanje materiala za zasip izkopa kanalizacije; material iz zmrzlinsko odpornega kamnitega materiala (tampon II.kv);</t>
  </si>
  <si>
    <t>uvaljanje do predpisane zbitosti (glej zgornji ustroj)</t>
  </si>
  <si>
    <t>skupaj z uvaljanjem in planiranjem planuma +-1 cm (obračun v zbitem stanju); v plasteh po 20cm;</t>
  </si>
  <si>
    <t>Odvoz odvečnega materiala;</t>
  </si>
  <si>
    <t>Strojni izkop jarkov za kanalizacijske in drenažne cevi z razširitvijo izkopa za jaške, vtočne jaške in druge objekte kanalizacije. Po potrebi izkop z razpiranjem, v zemlji III. in IV. ktg z odvozom na začasno deponijo</t>
  </si>
  <si>
    <t>Širok izkop do planuma spodnjega ustroja in odvoz na začasno deponijo</t>
  </si>
  <si>
    <t>Dobava materiala in vgrajevanje tamponskega drobljenca 0/32mm; vgrajevanje po plasteh 20cm s planiranjem in utrjevanjem</t>
  </si>
  <si>
    <t>Strojno valjanje planuma zgornjega ustroja  ter predhodno planiranje s točnostjo do +-1 cm in nosilnosti Ev2&gt;80 Mpa</t>
  </si>
  <si>
    <t>Nakladanje, dovoz in vgrajevanje materiala iz začasne depinije; material za izvedbo podpornih konstrukcij, nasipov izven utrjenih površin ipd.</t>
  </si>
  <si>
    <t>planiranje na +- 1 cm in komprimiranjem na Ev2&gt;120 Mpa;</t>
  </si>
  <si>
    <t>- V enotni ceni za objekt mora izvajalec zagotoviti izvajanje ustreznega števila</t>
  </si>
  <si>
    <t xml:space="preserve">  tehnično poročilo)</t>
  </si>
  <si>
    <t xml:space="preserve">  in vrste zunanje kontrole kakovosti, skladno s TEHNIČNIMI SPECIFIKACIJAMI (glej </t>
  </si>
  <si>
    <t>Izvedba zunanje kontrole kakovosti tokom celotne gradnje v obsegu skladno s tehničnimi specifikacijami (glej tehnično poročilo); kontrola vgrajenih materialov, kontrola nad izvedbo ter</t>
  </si>
  <si>
    <t>debeline 3 cm</t>
  </si>
  <si>
    <t>Dodatek za fina, ročna, natančna dela ali dela s posebno mehanizacijo; vgrajevanja asfalta okoli prometnih znakov, ograj, vtočnikov pod robniki, kanalet, muld ipd.</t>
  </si>
  <si>
    <t>količina je podana v m2 fasade podporne konstrukcije</t>
  </si>
  <si>
    <t>Ročni izkop zemlje za temelje; robniki, ograje, natančni izkopi ob obstoječih inštalacijah ipd;  s pravilnim odsekovanjem stranic in dna izkopa</t>
  </si>
  <si>
    <t>Dobava in polaganje cevi na pripravljeno podlago s spajanjem (drsna spojka z gum. tesnilom in dilatacijsko gumo), čiščenjem površine cevi, rezanjem in vsemi pom. deli in materiali in deli;</t>
  </si>
  <si>
    <t xml:space="preserve">   AB DN600 (zacevitev jarka)</t>
  </si>
  <si>
    <t>Dobava in vgradnja AB jaškov; skupaj z izvedbo mulde, skupaj s pripravo odprtin za cevi;</t>
  </si>
  <si>
    <t>komplet jaški z baznim elementom, ustreznim številom in višino cevi, konusnim elementom za zožitev jaška na fi60cm in vrhnjim dilatacijskim elementom ustrezne višine</t>
  </si>
  <si>
    <t>s pripravo betona, malt in drugih materialov, z vsemi pom. Deli in prenosi;</t>
  </si>
  <si>
    <t>Izvedba tangencialnih ali kolenskih priključkov na kanalizacijo (priključevanje rešetk, drenaž, priključek na obstoječo kan…</t>
  </si>
  <si>
    <t>Dimenzije skladno s dimenzijo priključne cevi (glej postavko za cevi zgoraj)</t>
  </si>
  <si>
    <t>- črpanje vode iz gradbenih jam in druga vzdrževalna dela na gradbišču so</t>
  </si>
  <si>
    <t xml:space="preserve">  vključena kot enotna cena za objekt. Izvajalec jih je dolžan izvajati vestno </t>
  </si>
  <si>
    <t xml:space="preserve">  in skladno s TEHNIČNIMI SPECIFIKACIJI (glej tehnično poročilo)</t>
  </si>
  <si>
    <t>Postavitev prometne signalizacije; vzdrzevanje v celotnem casu gradnje, preureditve med posameznimi fazami. Obvezna postavitev smerokazov za dostop do veterine, policije, pokopališča, Pro-doma ter  obvestilnih znakov za obvoz v času vsake faze. Vkljucno s pridobitvijo vseh dovoljenj in soglasij</t>
  </si>
  <si>
    <t>Postavljanje profilov, obojestransko količenje ter ostala pomožna dela z vsemi raznosi in meritvami, na gričevnatem terenu</t>
  </si>
  <si>
    <t xml:space="preserve">Dobava in polaganje filtra iz netkanega geotekstila </t>
  </si>
  <si>
    <t>~polaganje v naklonu</t>
  </si>
  <si>
    <t>Dobava in vgrajevanje betona C16/20 z armaturo 50kg/m3;</t>
  </si>
  <si>
    <t xml:space="preserve">   PVC SN8 kanalizacijska DN 250</t>
  </si>
  <si>
    <t>Izdelava ali dobava peskolovov: požiralnik iz betonskih cevi DN 60cm,
h= 1.8 m, z rešetko 40/40 razreda obremenitve D - 400kN;</t>
  </si>
  <si>
    <t>z betoniranjem dna z bet. C 16/20, z izdelavo podložnega betona 0,6x0,6m debeline 15cm ter vsemi pom. deli, napravo betona in malte, potrebnimi materiali in prenosi do mesta vgraditve</t>
  </si>
  <si>
    <t xml:space="preserve">Izdelava temelja iz cementnega betona C12/15, dolžine 80 cm, fi 40 cm </t>
  </si>
  <si>
    <t xml:space="preserve">Dobava in vgraditev stebra za
prometni znak iz vroče cinkane jeklene
cevi fi 64 mm </t>
  </si>
  <si>
    <t>L=2500mm</t>
  </si>
  <si>
    <t>Dobava in pritrditev prometnega znaka, podloga iz alu. pločevine</t>
  </si>
  <si>
    <t>Prestavitev obstoječih znakov</t>
  </si>
  <si>
    <t>Izdelava tankoslojne prečne in ostalih označb na vozišču z enokomponentno belo barvo, vključno 250 g/m2 posipa z drobci / kroglicami stekla, strojno, debelina plasti suhe snovi 250 m, površina označbe nad 1,5 m2</t>
  </si>
  <si>
    <t>Izdelava tankoslojne vzdolžne označbe na vozišču z enokomponentno belo barvo, vključno 300 g/m2 posipa z drobci / kroglicami stekla, strojno, debelina plasti suhe snovi 300 mm</t>
  </si>
  <si>
    <t>OPOMBE:</t>
  </si>
  <si>
    <t>PLOČNIK IN KOLESARSKA STEZA</t>
  </si>
  <si>
    <t>Postavitev standardne cevne fi64mm ograje za pešce h=1,0m, pocinkana, vertikalne prečke fi32mm, na betonskih točkovnih temeljih;</t>
  </si>
  <si>
    <t>skupaj z dobavo vgrajevanjem, pripravo vsem matarialov, skupaj z vsemi pomožnimi deli in prenosi</t>
  </si>
  <si>
    <t>Izdelava tankoslojne prečne in ostalih označb na vozišču z enokomponentno barvo, vključno 250 g/m2 posipa z drobci / kroglicami stekla, strojno, debelina plasti suhe snovi 250 m, površina označbe nad 1,5 m2</t>
  </si>
  <si>
    <t>- bela barva (prehodi za pešce…)</t>
  </si>
  <si>
    <t>Ročni posek grmičevja in podiranje posameznih dreves, do fi 20 cm, vključno  z ruvanjem korenin;</t>
  </si>
  <si>
    <t>Strojno in deloma ročno podiranje dreves, fi od 20 do 80 cm, vključno  z ruvanjem panjev, korenin in z odvozom materiala na deponijo v oddaljenosti do 20 km in eventualnim sežiganjem;</t>
  </si>
  <si>
    <r>
      <t>Izdel</t>
    </r>
    <r>
      <rPr>
        <sz val="9"/>
        <rFont val="Courier New CE"/>
        <charset val="238"/>
      </rPr>
      <t>ava Dokazila</t>
    </r>
    <r>
      <rPr>
        <sz val="9"/>
        <rFont val="Courier New CE"/>
        <family val="3"/>
        <charset val="238"/>
      </rPr>
      <t xml:space="preserve"> o zanesljivosti </t>
    </r>
    <r>
      <rPr>
        <sz val="9"/>
        <rFont val="Courier New CE"/>
        <charset val="238"/>
      </rPr>
      <t>ter celotno dokumentacijo potrebno za izvedbo tehničnega pregleda in pridobitev uporabnega dovoljenja, skladno s pravilnikom o dokazilu o zanesljivosti.</t>
    </r>
  </si>
  <si>
    <t xml:space="preserve">Geodetski posnetek, vris v kataster in izdelava geodetskega načrta; vključno s skico meritev, terenskim zapisnikom, kopijo situacij starega in novega stanja. </t>
  </si>
  <si>
    <r>
      <t>Izdelava</t>
    </r>
    <r>
      <rPr>
        <sz val="9"/>
        <rFont val="Courier New CE"/>
        <charset val="238"/>
      </rPr>
      <t xml:space="preserve"> NAČRTA o ravnanju z gradbenimi odpadki, </t>
    </r>
    <r>
      <rPr>
        <sz val="9"/>
        <rFont val="Courier New CE"/>
        <family val="3"/>
        <charset val="238"/>
      </rPr>
      <t>ki nastajajo pri gradbenih delih, s končnim poročilom in zahtevano dokumentacijo v skladu z uredbo oziroma predpisi, ki obravnavajo to področje.</t>
    </r>
  </si>
  <si>
    <t>Nabava, dobava in postavitev obvestilne table na gradbišču ter</t>
  </si>
  <si>
    <t>B2.</t>
  </si>
  <si>
    <t>B2.1. PRIPRAVLJALNA DELA</t>
  </si>
  <si>
    <t>SPLOŠNO</t>
  </si>
  <si>
    <t xml:space="preserve">A. </t>
  </si>
  <si>
    <t>B2.2. GEODETSKA DELA</t>
  </si>
  <si>
    <t>B2.3. ZEMELJSKA   DELA</t>
  </si>
  <si>
    <t>B2.4. ASFALTERSKA DELA</t>
  </si>
  <si>
    <t>B2.5. ZIDARSKA DELA</t>
  </si>
  <si>
    <t>B2.6. BETONERSKA DELA</t>
  </si>
  <si>
    <t>B2.7. KANALIZACIJA</t>
  </si>
  <si>
    <t>B2.8. POVRŠINSKO ODVODNJAVANJE</t>
  </si>
  <si>
    <t>Strojno valjanje planuma spodnjega ustroja  ter predhodno planiranje s točnostjo do +-3 cm in nosilnosti Ev2&gt;35 Mpa</t>
  </si>
  <si>
    <t>Strojno valjanje tampona ter predhodno planiranje s točnostjo do +-1 cm in nosilnosti Ev2&gt;120 Mpa</t>
  </si>
  <si>
    <t>Dobava in vgrajevanje peska frakcije 2/4; za bankine širine do 1,0 m in površine v makadamski izvedbi; na urejeno tamponsko podlago; v debelini 10cm;</t>
  </si>
  <si>
    <t>Vgrajevanje tipa asfalta in pod pogoji drugih točk sklopa Asfalterska dela</t>
  </si>
  <si>
    <t xml:space="preserve">Dobava in strojno vgrajevanje ter utrjevanje nosilnega sloja AC 16 base B 70/100 A4, na pripravljeno tamponsko podlago </t>
  </si>
  <si>
    <t>debeline 5 cm</t>
  </si>
  <si>
    <t xml:space="preserve">Dobava in strojno vgrajevanje ter utrjevanje obrabnega sloja AC 4 surf B 70/100 A4 na nosilni sloj asfalta </t>
  </si>
  <si>
    <t>izdelava končnega poročila s strani akreditirane organizacije - npr.IGMAT ali podobno. Izvajalca zunanje kontrole mora pred pričetkom del potrditi invesitor</t>
  </si>
  <si>
    <t>Odstranjevanje montažnih dvignjenih robnikov z betonskimi temelji, skupaj z odvozom na stalno deponijo ter plačilom vseh pristojbin za trajno deponiranje materiala.</t>
  </si>
  <si>
    <t>-robniki 15/25/100 cm</t>
  </si>
  <si>
    <t>Projektantsko spremljanje gradnje  (projektantski nadzor na osnovi 83. člena ZGO-1-UPB1). Potrjevanje naprav, manjših spremeb, materalov in udeležba na koordinacijskih sestankih po potrebi.</t>
  </si>
  <si>
    <t>Obnovitev cestne osi v toku gradnje, ki je bila predhodno zakoličena, skupaj z iskanjem in delno obnovo poligonskih točk cestne osi, označevanje profilov, skupaj z vsemi pomožnimi deli, na gričevnatem terenu</t>
  </si>
  <si>
    <t>Andrej Molan, el.teh.</t>
  </si>
  <si>
    <t>(pločnik, kolesarska steza in sanacija ceste)</t>
  </si>
  <si>
    <t>(SN, NN, JR, TK, T2)</t>
  </si>
  <si>
    <t>Načrt 4/1  NAČRT ELEKTRIČNIH INŠTALACIJ IN ELEKTRIČNE OPREME</t>
  </si>
  <si>
    <t>Načrt 3/1 NAČRT PROMETNE INFRASTRUKTURA</t>
  </si>
  <si>
    <t>Št. proj.: 14090-00 in 15119-00</t>
  </si>
  <si>
    <t>s pripravo betona, malt in drugih materialov, z vsemi pom. deli in prenosi;</t>
  </si>
  <si>
    <t>- fi80cm - povprečna globina 1,2 m</t>
  </si>
  <si>
    <t>Spajanje cevi na revizijske jaške in druge obj. kanalizacije skupaj s pripravo ležišča in nameščanjem cevi z drsno spojko na pripravljen nastavek na jašku;</t>
  </si>
  <si>
    <t>polaganje na predpripravljeno prodnato posteljico in navezava na obstoječo kanalizacijo</t>
  </si>
  <si>
    <t xml:space="preserve"> -  PVC SN8 kanalizacijska DN 250</t>
  </si>
  <si>
    <t>Dobava in montaža kovinske/žične ograje višine 2,00m, skupaj s stebrički na medsebojni razdalji kot jo predpisuje proizvajalec, višina polnila 1,5m, diamantna oblika oken dimenzij 50x50mm, pocinkana žica debeline 2mm, kovinske barve oz. kot obstoječa; skupaj z vsemi pom. deli, prenosi in materiali.</t>
  </si>
  <si>
    <t>obračun po dejanskih količinah. zemljina III. in IV. Kategorije
(po pregledu in odobritvi se selekcioniran del materiala lahko uporabi za zasipe izven povoznih površin)</t>
  </si>
  <si>
    <t>Dobava in postavitev začasne prometne signalizacije; označbe za popolno zaporo ceste, označbe za obvoze…., skladno s tehničnim opisom. V ceni je vključena tudi priprava načrta začasne prometne ureditve, vključno z uskladitvijo s pristojnim vzdrževalcem ceste.</t>
  </si>
  <si>
    <t>Odstranjevanje obst. prometnih znakov, vključno z demontažo znaka, rušenjem stebrička in temelja; skupaj z odvozom na stalno deponijo ter plačilom vseh pristojbin za trajno deponiranje materiala.</t>
  </si>
  <si>
    <t>I-14; prehod za pešce; a = 90 cm, ods. folija 1.vrste</t>
  </si>
  <si>
    <t>IV-1; dopolnilna tabla "100m"; dim. 60/40 cm, ods.folija 1.vrste</t>
  </si>
  <si>
    <t>prometno ogledalo fi = 90 cm</t>
  </si>
  <si>
    <t>II-2; STOP; fi = 60 cm, ods. folija 2.vrste</t>
  </si>
  <si>
    <t>III-6; prehod za pešce; dim.60/60 cm, ods. folija 1.vrste</t>
  </si>
  <si>
    <t>II-30; omejitev hitrosti; fi = 60 cm, ods. folija 1.vrste</t>
  </si>
  <si>
    <t>II-42; steza za pešce in kolesarje; fi = 60 cm, ods. folija 1.vrste</t>
  </si>
  <si>
    <t>- ločilna prekinjena črta V-2, raster 3/3/3, širina črte 10 cm</t>
  </si>
  <si>
    <t>- ločilna črta V-1, širina črte 10 cm</t>
  </si>
  <si>
    <t>- STOP črta, širine 50 cm</t>
  </si>
  <si>
    <t>Doplačilo za izdelavo prekinjenih vzdolžnih označb na vozišču, širina črte 10 cm</t>
  </si>
  <si>
    <t>Strojno rušenje obstoječe asfaltne površine (pločnik, parkirišča);</t>
  </si>
  <si>
    <t>Odstranjevanje obst. prometnih znakov, vključno z demontažo znaka, rušenjem stebrička in temelja; skupaj z odvozom na stalno deponijo ter plačilom vseh pristojbin za trajno deponiranje materiala.
(6 znakov se ponovno uporabi)</t>
  </si>
  <si>
    <t>Odstranitev obst. stopnic z ograjo; skupaj z demontažo ograje, rušenjem bet. stopnic in temeljev, z nakladanjem na prevozno sredstvo in odvozom odpadnega materiala v stalno deponijo (kovinska ograja, armatura, beton...), skupaj s plačilom vseh pristojbin za trajno deponiranje materiala.</t>
  </si>
  <si>
    <t>Uradna geodetska zakoličba kolesarske steze in pločnika, s strani pooblaščenega geodeta po tabeli zakoličbenih točk (gričevnat teren)</t>
  </si>
  <si>
    <t>Postavljanje profilov (kolesarska steza in pločnik), obojestransko količenje ter ostala pomožna dela z vsemi raznosi in meritvami, na gričevnatem terenu</t>
  </si>
  <si>
    <t>Zavarovanje profilov osi, obojestransko s količki, zavarovanimi s trikotnikom iz letev, označbe na količkih, 2x niveliranje ter zapisnik, na pretežno gričevnatem terenu</t>
  </si>
  <si>
    <t>Strojni odkop plodnih tal (humusa)z nakladanjem na prevozno sredstvo in odvozom na začasno deponijo na gradbišču  povprečne debeline ca 30 cm.</t>
  </si>
  <si>
    <t>Zasip izkopa kanalizacije; material iz izkopov;</t>
  </si>
  <si>
    <t>Material mora pred uporabo potrditi geomehanik;</t>
  </si>
  <si>
    <t>izven utrjenih površin, pod zelenicami;</t>
  </si>
  <si>
    <t>Strojno valjanje tampona ter predhodno planiranje s točnostjo do +-1 cm in nosilnosti Ev2&gt;100 Mpa</t>
  </si>
  <si>
    <t>planiranje na +- 1 cm in komprimiranjem na Ev2&gt;100 Mpa;</t>
  </si>
  <si>
    <t>Dobava in vgrajevanje peska frakcije 2/4; za bankine širine 0,5 m in površine v makadamski izvedbi; na urejeno tamponsko podlago; v debelini 10cm;</t>
  </si>
  <si>
    <t>Ocena: 5% vrednosti sklopa B1.4</t>
  </si>
  <si>
    <t>Ocena: 5% vrednosti sklopa B2.4</t>
  </si>
  <si>
    <t>Vgrajevanje tipa asfalta in pod pogoji drugih točk sklopa asfalterska dela</t>
  </si>
  <si>
    <t>Dobava in vgradnja betonskih škarpnikov kot podporno konstrukcijo pobočja nad cesto; ca 44x40x25cm, votli, zlaganje navzkriž;</t>
  </si>
  <si>
    <t>skupaj s predizkopom in pripravo podlage, skupaj z izvedbo podložnega betona C12/15 d=10cm;</t>
  </si>
  <si>
    <t>skupaj z dovozom in polnitvijo votlin škarpnikov in z vsemi ostalimi pomožnimi deli, materiali in transporti;</t>
  </si>
  <si>
    <t>- za izdelavo izpusta iz kanalizacije FI 300 mm v odprti jarek (P16)</t>
  </si>
  <si>
    <t xml:space="preserve">   AB DN500 (sanacija oz. podaljšanje obst. prepusta, P30)</t>
  </si>
  <si>
    <t>- fi80cm - do globine 1,50m</t>
  </si>
  <si>
    <t>- fi100cm - do globine 2,0m</t>
  </si>
  <si>
    <t>izdelava spojev cevi na jaške skupaj z vsemi pom. deli, materiali ter prenosi;</t>
  </si>
  <si>
    <t>Obsip drenaž s čistim prodnim materialom frakcije 8/16 mm; material mora pred uporabo potrditi geomehanik; vse obvito s filcem (2,3 m2/m1)</t>
  </si>
  <si>
    <t>Dobava in vgradnja betonske mulde, debeline 5-8 cm, na bet. podlago deb. 10cm, ob vrtnem robniku pločnika, mulda široka 50 cm</t>
  </si>
  <si>
    <t>II-4; prepovedano za za promet v eno smer; fi = 60 cm, ods. folija 2.vrste</t>
  </si>
  <si>
    <t>II-40; kolesarska steza; fi = 60 cm, ods. folija 1.vrste</t>
  </si>
  <si>
    <t>III-2; enosmerna cesta; dim. 60/60 cm, ods. folija 1.vrste</t>
  </si>
  <si>
    <t>III-6; prehod za pešce; dim. 60/60 cm, ods. folija 2.vrste</t>
  </si>
  <si>
    <t>III-14; ime naselja; dim. 100/60 cm, ods. folija 1.vrste</t>
  </si>
  <si>
    <t>- robna črta V-1.1, širina črte 10 cm</t>
  </si>
  <si>
    <t>- ločilna prekinjena črta V-2, širina črte 10 cm  /raster 1-1-1</t>
  </si>
  <si>
    <t>Doplačilo za izdelavo prekinjenih vzdolžnih označb na kolesarki stezi, širina črte 10 cm</t>
  </si>
  <si>
    <t>- bela barva (prehodi za pešce, logotip za kolesarja in pešca, puščice…)</t>
  </si>
  <si>
    <t>- rdeča barva (kolesarska površina pri prečkanju vozišča oz. peščevih površin)</t>
  </si>
  <si>
    <t>*ograja zajeta v sklopu prometne opreme</t>
  </si>
  <si>
    <t>Dobava materiala za zamenjavo nekvalitetnega /slabega materiala in izvajanje nasipa; vgrajevanje po plasteh 20cm s planiranjem in utrjevanjem</t>
  </si>
  <si>
    <t>Humuziranje v debelini min 25 cm, frezanje, fino planiranje s točnostjo +- 3 cm, setev travne mešanice (4 kg/100 m2) ter valjanje in zagrabljanje</t>
  </si>
  <si>
    <r>
      <t>Dobava potrebnega materiala in izdelava zunanjih ležečih stopnic; iz betona C25/30, vključno z opaženjem in razopaženjem ter armaturo; komplet z vsemi potrebnimi deli, materiali in transporti.
- komplet stopnice šir. 2 m</t>
    </r>
    <r>
      <rPr>
        <sz val="9"/>
        <color theme="1"/>
        <rFont val="Courier New CE"/>
        <charset val="238"/>
      </rPr>
      <t xml:space="preserve"> , viš. 6x15/30 </t>
    </r>
    <r>
      <rPr>
        <sz val="9"/>
        <rFont val="Courier New CE"/>
        <family val="3"/>
        <charset val="238"/>
      </rPr>
      <t>vključno s podestom (glej detajl)</t>
    </r>
  </si>
  <si>
    <t>Identifikacija in zakoličba obstoječih komunalnih vodov (skladno s projektom) na območju posega, s sodelovanjem upravljalcev posameznega komunalnega voda.</t>
  </si>
  <si>
    <t>Pred začetkom izvajanja del v bližini vseh obstoječih vodov je potrebno obvestiti posameznega upravljavca, dela izvajati v prisotnosti strokovne službe upravljavca ter strogo upoštevanje njegovih navodil, izdelava rešitve varovanja, križanja, izdelava začasnih podpor, …</t>
  </si>
  <si>
    <t>Popis materiala in del s projektantskim predračunom</t>
  </si>
  <si>
    <t xml:space="preserve">~dobava geotekstila natezne trdnost min. 12-14 kN/m2 </t>
  </si>
  <si>
    <t>debeline 9 cm</t>
  </si>
  <si>
    <t>debeline 4 cm</t>
  </si>
  <si>
    <t xml:space="preserve">Dobava in strojno vgrajevanje ter utrjevanje obrabnega sloja AC 11 surf B 70/100 A4 na nosilni sloj asfalta </t>
  </si>
  <si>
    <t xml:space="preserve">Dobava in strojno vgrajevanje ter utrjevanje nosilnega sloja AC 22 base B 70/100 A4, na pripravljeno tamponsko podlago </t>
  </si>
  <si>
    <t>Ureditev začasnih dostopov (vozilo/peš) do objektov, kmetijskih površin oz. lokalnih poti, vključno z izdelavo provizorij premostitev preko izkopanih jarkov. (še posebej je potrebno zagotoviti dostop do pokopališča, doma starejših občanov in stanovanjskih objektov pri gradu) Vključno z vzdrževanjem tokom gradnje</t>
  </si>
  <si>
    <t xml:space="preserve">  na stalno deponijo v oddaljenosti do 10 km.</t>
  </si>
  <si>
    <t>- Vse količine zemeljskih del, tamponov,.. so podane v raščenem oz. zbitem stanju</t>
  </si>
  <si>
    <t>- Ob izvedbi izkopov mora geomehanik prevzeti planum izkopa in potrditi projektiran</t>
  </si>
  <si>
    <t xml:space="preserve">  sestav planuma. Ocenjuje se, da je teren pod planumom cestnega ustroja mestoma </t>
  </si>
  <si>
    <t xml:space="preserve">  neprimeren (glej geomehansko poročilo) in ga bo potrebno zamenjati. Tokom gradnje </t>
  </si>
  <si>
    <t xml:space="preserve">  je posebno pozornost potrebno posvetiti kvaliteti materiala na planumu izkopa </t>
  </si>
  <si>
    <t xml:space="preserve">  (mestoma naj se izvajajo sondažni točkovni odkopi). V primeru neustrenega </t>
  </si>
  <si>
    <t xml:space="preserve">  materiala je le tega potrebno zamenjati!!</t>
  </si>
  <si>
    <t>Izdelava tankoslojne prečne in ostalih označb na vozišču z enokomponentno rumano barvo, vključno 250 g/m2 posipa z drobci / kroglicami stekla, strojno, debelina plasti suhe snovi 250 m, površina označbe nad 1,5 m2</t>
  </si>
  <si>
    <t>- rumena barva (označbe na denivelacij vozišča - trikotniki)</t>
  </si>
  <si>
    <t>Dobava, raznos in polaganje betonskih robnikov dimenzij 5/30/100 cm v betonski temelj iz betona C12/15, z zalivanjem stikov s cementno malto, skupaj z vsemi pomožnimi deli in prenosi.</t>
  </si>
  <si>
    <t>Strojni odkop plodnih tal (humusa)z nakladanjem na prevozno sredstvo in odvozom na začasno deponijo na gradbišču  povprečne debeline ca 25 cm.</t>
  </si>
  <si>
    <t>Strojni izkop jarkov za kanalizacijske cevi z razširitvijo izkopa za jaške, vtočne jaške in druge objekte kanalizacije. Po potrebi izkop z razpiranjem, v zemlji III. in IV. ktg z odvozom na začasno deponijo</t>
  </si>
  <si>
    <t>- za izdelavo izpusta (sanacija oz. novogradnja iztočne glave) iz prepusta pod cesto v odprti jarek</t>
  </si>
  <si>
    <t>znak za obveščanje-grbina ali ploščad; dim. 60/60 cm, ods. folija 1.vrste</t>
  </si>
  <si>
    <t>obračun po dejanskih količinah. zemljina III. in IV. Kategorije - tampon pod obst. voziščem
(po pregledu in odobritvi se selekcioniran del materiala lahko uporabi za zasipe izven povoznih površin)</t>
  </si>
  <si>
    <t>Dobava in vgrajevanje betona C20/25 z armaturo 50kg/m3;</t>
  </si>
  <si>
    <t>Skupaj z vsemi opaži, pomožnimi deli in materiali ter prenosi</t>
  </si>
  <si>
    <t>- za izdelavo vtočne glave iz jarka v kanalizacijo(vtočni element se izdela iz betonskih cevi z blindiranim dnom tor posebej konstruirano glavo z vtoki iz dveh strani, rešetko na vtokih in pohodnim LTŽ pokrovom)</t>
  </si>
  <si>
    <t xml:space="preserve">Izvedba kadunajtega jarka globine 1,0m v zemeljski izvedbi. Skupaj s predhodno zamenjavo materiala v globini 2,0m (v primeru nepropustnega materiala se izvedejo polja prepustnega materiala (1m'/10m') - po nadzoru in navodilih geomehanika) pod površjem. Skupaj z oblikovanjem dna š=30cm v vzd. nagibu po projektu in zatravitev. Humuzirane brežine v nagibu 1:2; </t>
  </si>
  <si>
    <t>Izvedba čelnih vtokov pod robnikom na Orehovi aleji; dodatek za:</t>
  </si>
  <si>
    <t>~  tlorisni diagonalen odmik linije robnika,</t>
  </si>
  <si>
    <t>~ prečna postavitev robnika z odprtino za vtok,</t>
  </si>
  <si>
    <t>~ oblikovanje mulde za natok na peskolov</t>
  </si>
  <si>
    <t>Kvaliteta betonskega dela kanalete, LTŽ rešetke mora dosegati kvaliteto kot na primer faserfix super 300</t>
  </si>
  <si>
    <t>Dobava in vgradnja kanalete vtočne širine rešetke 0.3m z LTŽ rešetko 400 kN, vključno z iztočnim elementom, vsemi pomožnimi deli, materiali in prenosi (vključno s predpripravo podlage, utrjevanja v naklonu, ročnimi izkopi, materialom za beton in prepripravo betona)</t>
  </si>
  <si>
    <t>B3.</t>
  </si>
  <si>
    <t>UREDITEV PARKIRIŠČA PRI POKOPALIŠČU IN ODVODNJAVANJA IZ OREHOVE ALEJE</t>
  </si>
  <si>
    <t>- zaznamovanje mest za parkiranje (črte V-47, V-47.1 in V-47.2), širina črte 10 cm</t>
  </si>
  <si>
    <t>Nakladanje in dovoz materiala (iz deponije pri Racelelandu-razdalja 10 km) in izvedba kamnite grede (tampon II. kvalitete); vgrajevanje po plasteh 20cm s planiranjem in utrjevanjem</t>
  </si>
  <si>
    <t xml:space="preserve">   DPE SN8 drenažna DN160</t>
  </si>
  <si>
    <t xml:space="preserve">   PE SN8 poldrenažna DN 300 (za met.kan.)</t>
  </si>
  <si>
    <t>Dobava in montaža LTŽ pokrova dim. 60cm, razred D (400kN); Pokrov se izvede na dvojni zaklep z odprtinami za zračenje in prigrajenim protihrupnim vložkom. Pokrov se vgrajuje s pantom obrnjenim v smeri vožnje tako, da se pokrov odpira v smeri vožnje. Norinco, PAM ali podobno.</t>
  </si>
  <si>
    <t>skupaj z namestilnim obročem, namestitvijo in vsemi pomožnimi deli, prenosi in deli</t>
  </si>
  <si>
    <t>Prilagoditev obstoječega jaška novi niveleti ureditve. Rušenje obstoječega venca ter pokrova jaška, niveletno prilagoditev višine jaška, ikzdelava novega venca ter vgraditev novega pokrova jaška. Z nadzorom upravljavca komunalnega vod. Vključno z vsemi deli in materiali</t>
  </si>
  <si>
    <t>B3.1. PRIPRAVLJALNA DELA</t>
  </si>
  <si>
    <t>B3.2. GEODETSKA DELA</t>
  </si>
  <si>
    <t>B3.4. ASFALTERSKA DELA</t>
  </si>
  <si>
    <t>B3.5. ZIDARSKA DELA</t>
  </si>
  <si>
    <t>B3.6. KANALIZACIJA</t>
  </si>
  <si>
    <t>B3.7. PROMETNA OPREMA</t>
  </si>
  <si>
    <t>B3.8. HORTIKULTURA</t>
  </si>
  <si>
    <t>B3.3. ZEMELJSKA   DELA</t>
  </si>
  <si>
    <t>Nakladanje, dovoz in vgrajevanje materiala iz začasne depinije in izvedba kamnite grede (selekcioniran material iz izkopa, ki se lahko uporabi po potrditvi geomehanika - ocenjuje se ponovna uporaba 10% izkopanega materiala)</t>
  </si>
  <si>
    <t>Nakladanje, dovoz in vgrajevanje materiala izven utrjenih površin - material iz izkopa; skupaj z uvaljanjem in planiranjem</t>
  </si>
  <si>
    <t>B2.9. ZUNANJA OPREMA</t>
  </si>
  <si>
    <t>B2.10. PROMETNA OPREMA - PLOČNIK IN KOL.STEZA</t>
  </si>
  <si>
    <t>B2.11. PROMETNA OPREMA - CESTA</t>
  </si>
  <si>
    <t>B2.12. HORTIKULTURA</t>
  </si>
  <si>
    <t>NEPREVDIDENA DELA - PLOČNIK IN KOLESARSKA STEZA - 5%</t>
  </si>
  <si>
    <t>NEPREVDIDENA DELA - SPLOŠNO - 5%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</si>
</sst>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quot;SIT&quot;_-;\-* #,##0.00\ &quot;SIT&quot;_-;_-* &quot;-&quot;??\ &quot;SIT&quot;_-;_-@_-"/>
    <numFmt numFmtId="165" formatCode="_-* #,##0.00\ _S_I_T_-;\-* #,##0.00\ _S_I_T_-;_-* &quot;-&quot;??\ _S_I_T_-;_-@_-"/>
    <numFmt numFmtId="166" formatCode="#,##0.0;[Red]#,##0.0"/>
    <numFmt numFmtId="167" formatCode="#,##0.00;[Red]#,##0.00"/>
    <numFmt numFmtId="168" formatCode="0;[Red]0"/>
    <numFmt numFmtId="169" formatCode="#,##0.00\ _S_I_T"/>
    <numFmt numFmtId="170" formatCode="0.0"/>
  </numFmts>
  <fonts count="49">
    <font>
      <sz val="9"/>
      <name val="Courier New CE"/>
      <charset val="238"/>
    </font>
    <font>
      <sz val="11"/>
      <color theme="1"/>
      <name val="Calibri"/>
      <family val="2"/>
      <charset val="238"/>
      <scheme val="minor"/>
    </font>
    <font>
      <sz val="9"/>
      <name val="Courier New CE"/>
      <charset val="238"/>
    </font>
    <font>
      <sz val="5"/>
      <name val="Courier New CE"/>
      <family val="3"/>
      <charset val="238"/>
    </font>
    <font>
      <b/>
      <sz val="10"/>
      <name val="Courier New CE"/>
      <family val="3"/>
      <charset val="238"/>
    </font>
    <font>
      <sz val="9"/>
      <name val="Courier New"/>
      <family val="3"/>
      <charset val="238"/>
    </font>
    <font>
      <b/>
      <i/>
      <sz val="9"/>
      <name val="Courier New"/>
      <family val="3"/>
      <charset val="238"/>
    </font>
    <font>
      <b/>
      <sz val="9"/>
      <name val="Courier New"/>
      <family val="3"/>
      <charset val="238"/>
    </font>
    <font>
      <sz val="9"/>
      <name val="Arial"/>
      <family val="2"/>
      <charset val="238"/>
    </font>
    <font>
      <i/>
      <sz val="9"/>
      <name val="Courier New"/>
      <family val="3"/>
      <charset val="238"/>
    </font>
    <font>
      <i/>
      <sz val="6"/>
      <name val="Arial"/>
      <family val="2"/>
      <charset val="238"/>
    </font>
    <font>
      <i/>
      <sz val="9"/>
      <color indexed="8"/>
      <name val="Courier New"/>
      <family val="3"/>
      <charset val="238"/>
    </font>
    <font>
      <sz val="9"/>
      <color indexed="8"/>
      <name val="Courier New"/>
      <family val="3"/>
      <charset val="238"/>
    </font>
    <font>
      <b/>
      <sz val="9"/>
      <color indexed="8"/>
      <name val="Courier New"/>
      <family val="3"/>
      <charset val="238"/>
    </font>
    <font>
      <sz val="10"/>
      <name val="Arial"/>
      <family val="2"/>
      <charset val="238"/>
    </font>
    <font>
      <sz val="10"/>
      <color indexed="8"/>
      <name val="Courier New"/>
      <family val="3"/>
      <charset val="238"/>
    </font>
    <font>
      <sz val="10"/>
      <name val="Courier New"/>
      <family val="3"/>
      <charset val="238"/>
    </font>
    <font>
      <sz val="10"/>
      <color indexed="10"/>
      <name val="Courier New"/>
      <family val="3"/>
      <charset val="238"/>
    </font>
    <font>
      <i/>
      <sz val="5"/>
      <name val="Courier New"/>
      <family val="3"/>
      <charset val="238"/>
    </font>
    <font>
      <b/>
      <sz val="10"/>
      <color indexed="8"/>
      <name val="Courier New"/>
      <family val="3"/>
      <charset val="238"/>
    </font>
    <font>
      <i/>
      <sz val="10"/>
      <color indexed="8"/>
      <name val="Courier New"/>
      <family val="3"/>
      <charset val="238"/>
    </font>
    <font>
      <b/>
      <sz val="10"/>
      <color indexed="10"/>
      <name val="Courier New"/>
      <family val="3"/>
      <charset val="238"/>
    </font>
    <font>
      <sz val="10"/>
      <name val="Arial CE"/>
      <family val="2"/>
      <charset val="238"/>
    </font>
    <font>
      <sz val="9"/>
      <name val="Courier New CE"/>
      <charset val="238"/>
    </font>
    <font>
      <sz val="10"/>
      <name val="Times New Roman CE"/>
      <family val="1"/>
      <charset val="238"/>
    </font>
    <font>
      <u/>
      <sz val="10"/>
      <color indexed="12"/>
      <name val="Trebuchet MS"/>
      <family val="2"/>
    </font>
    <font>
      <b/>
      <sz val="9"/>
      <color indexed="10"/>
      <name val="Courier New"/>
      <family val="3"/>
      <charset val="238"/>
    </font>
    <font>
      <b/>
      <sz val="11"/>
      <color indexed="8"/>
      <name val="Courier New"/>
      <family val="3"/>
      <charset val="238"/>
    </font>
    <font>
      <b/>
      <sz val="11"/>
      <name val="Courier New"/>
      <family val="3"/>
      <charset val="238"/>
    </font>
    <font>
      <sz val="11"/>
      <color indexed="8"/>
      <name val="Courier New"/>
      <family val="3"/>
      <charset val="238"/>
    </font>
    <font>
      <sz val="9"/>
      <name val="Courier New CE"/>
      <family val="3"/>
      <charset val="238"/>
    </font>
    <font>
      <sz val="9"/>
      <name val="Courier New CE"/>
    </font>
    <font>
      <i/>
      <sz val="9"/>
      <name val="Courier New CE"/>
      <family val="3"/>
      <charset val="238"/>
    </font>
    <font>
      <b/>
      <sz val="9"/>
      <name val="Courier New CE"/>
      <family val="3"/>
      <charset val="238"/>
    </font>
    <font>
      <sz val="10"/>
      <name val="Arial CE"/>
      <charset val="238"/>
    </font>
    <font>
      <sz val="9"/>
      <color rgb="FFFF0000"/>
      <name val="Courier New CE"/>
      <charset val="238"/>
    </font>
    <font>
      <sz val="9"/>
      <color rgb="FFFF0000"/>
      <name val="Courier New"/>
      <family val="3"/>
      <charset val="238"/>
    </font>
    <font>
      <sz val="9"/>
      <color rgb="FFFF0000"/>
      <name val="Courier New CE"/>
      <family val="3"/>
      <charset val="238"/>
    </font>
    <font>
      <b/>
      <sz val="9"/>
      <color rgb="FFFF0000"/>
      <name val="Courier New"/>
      <family val="3"/>
      <charset val="238"/>
    </font>
    <font>
      <sz val="10"/>
      <color rgb="FFFF0000"/>
      <name val="Times New Roman CE"/>
      <family val="1"/>
      <charset val="238"/>
    </font>
    <font>
      <i/>
      <sz val="8"/>
      <name val="Switzerland"/>
      <charset val="238"/>
    </font>
    <font>
      <sz val="9"/>
      <color theme="1"/>
      <name val="Courier New CE"/>
      <charset val="238"/>
    </font>
    <font>
      <b/>
      <sz val="9"/>
      <color rgb="FF0070C0"/>
      <name val="Courier New CE"/>
      <charset val="238"/>
    </font>
    <font>
      <strike/>
      <sz val="9"/>
      <name val="Courier New"/>
      <family val="3"/>
      <charset val="238"/>
    </font>
    <font>
      <b/>
      <sz val="9"/>
      <name val="Courier New CE"/>
      <charset val="238"/>
    </font>
    <font>
      <b/>
      <i/>
      <sz val="9"/>
      <color indexed="8"/>
      <name val="Courier New"/>
      <family val="3"/>
      <charset val="238"/>
    </font>
    <font>
      <i/>
      <sz val="9"/>
      <color rgb="FFFF0000"/>
      <name val="Courier New"/>
      <family val="3"/>
      <charset val="238"/>
    </font>
    <font>
      <i/>
      <strike/>
      <sz val="9"/>
      <color rgb="FFFF0000"/>
      <name val="Cambria"/>
      <family val="1"/>
      <charset val="238"/>
    </font>
    <font>
      <strike/>
      <sz val="9"/>
      <color rgb="FFFF0000"/>
      <name val="Cambria"/>
      <family val="1"/>
      <charset val="23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7">
    <border>
      <left/>
      <right/>
      <top/>
      <bottom/>
      <diagonal/>
    </border>
    <border>
      <left/>
      <right/>
      <top style="thin">
        <color indexed="64"/>
      </top>
      <bottom/>
      <diagonal/>
    </border>
    <border>
      <left/>
      <right/>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right/>
      <top style="double">
        <color indexed="64"/>
      </top>
      <bottom style="double">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top style="thin">
        <color indexed="64"/>
      </top>
      <bottom/>
      <diagonal/>
    </border>
    <border>
      <left/>
      <right/>
      <top style="medium">
        <color indexed="64"/>
      </top>
      <bottom/>
      <diagonal/>
    </border>
  </borders>
  <cellStyleXfs count="32">
    <xf numFmtId="0" fontId="0" fillId="0" borderId="0"/>
    <xf numFmtId="4" fontId="4" fillId="0" borderId="0">
      <alignment horizontal="left" vertical="top"/>
      <protection locked="0"/>
    </xf>
    <xf numFmtId="0" fontId="2" fillId="0" borderId="0"/>
    <xf numFmtId="0" fontId="2" fillId="0" borderId="0"/>
    <xf numFmtId="0" fontId="14" fillId="0" borderId="0" applyFill="0" applyBorder="0"/>
    <xf numFmtId="9" fontId="2" fillId="0" borderId="0" applyFont="0" applyFill="0" applyBorder="0" applyAlignment="0" applyProtection="0"/>
    <xf numFmtId="9" fontId="23" fillId="0" borderId="0" applyFont="0" applyFill="0" applyBorder="0" applyAlignment="0" applyProtection="0"/>
    <xf numFmtId="4" fontId="3" fillId="0" borderId="0">
      <alignment vertical="top"/>
      <protection hidden="1"/>
    </xf>
    <xf numFmtId="4" fontId="4" fillId="0" borderId="0" applyProtection="0">
      <alignment horizontal="left"/>
      <protection locked="0"/>
    </xf>
    <xf numFmtId="0" fontId="22" fillId="0" borderId="0"/>
    <xf numFmtId="4" fontId="5" fillId="2" borderId="0">
      <alignment horizontal="right" vertical="top"/>
      <protection locked="0"/>
    </xf>
    <xf numFmtId="164" fontId="23" fillId="0" borderId="0" applyFont="0" applyFill="0" applyBorder="0" applyAlignment="0" applyProtection="0"/>
    <xf numFmtId="165" fontId="23" fillId="0" borderId="0" applyFont="0" applyFill="0" applyBorder="0" applyAlignment="0" applyProtection="0"/>
    <xf numFmtId="9"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5" fillId="0" borderId="0" applyNumberFormat="0" applyFill="0" applyBorder="0" applyAlignment="0" applyProtection="0">
      <alignment vertical="top"/>
      <protection locked="0"/>
    </xf>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34" fillId="0" borderId="0"/>
    <xf numFmtId="49" fontId="40" fillId="0" borderId="0">
      <alignment horizontal="right" vertical="top"/>
    </xf>
    <xf numFmtId="164" fontId="2" fillId="0" borderId="0" applyFont="0" applyFill="0" applyBorder="0" applyAlignment="0" applyProtection="0"/>
  </cellStyleXfs>
  <cellXfs count="285">
    <xf numFmtId="0" fontId="0" fillId="0" borderId="0" xfId="0"/>
    <xf numFmtId="0" fontId="5" fillId="0" borderId="0" xfId="0" applyNumberFormat="1" applyFont="1" applyFill="1" applyAlignment="1" applyProtection="1">
      <alignment horizontal="right"/>
    </xf>
    <xf numFmtId="166" fontId="5" fillId="0" borderId="0" xfId="0" applyNumberFormat="1" applyFont="1" applyFill="1" applyAlignment="1" applyProtection="1">
      <alignment horizontal="right" shrinkToFit="1"/>
    </xf>
    <xf numFmtId="167"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8"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8" fontId="5" fillId="0" borderId="0" xfId="7" applyNumberFormat="1" applyFont="1" applyFill="1" applyAlignment="1" applyProtection="1">
      <alignment horizontal="right" vertical="top" shrinkToFit="1"/>
    </xf>
    <xf numFmtId="0" fontId="5" fillId="0" borderId="0" xfId="7" applyNumberFormat="1" applyFont="1" applyFill="1" applyAlignment="1" applyProtection="1">
      <alignment vertical="top" wrapText="1"/>
    </xf>
    <xf numFmtId="0" fontId="5" fillId="0" borderId="0" xfId="7" applyNumberFormat="1" applyFont="1" applyFill="1" applyAlignment="1" applyProtection="1">
      <alignment horizontal="right"/>
    </xf>
    <xf numFmtId="166" fontId="5" fillId="0" borderId="0" xfId="7" applyNumberFormat="1" applyFont="1" applyFill="1" applyAlignment="1" applyProtection="1">
      <alignment horizontal="right" shrinkToFit="1"/>
    </xf>
    <xf numFmtId="167" fontId="5" fillId="0" borderId="0" xfId="7" applyNumberFormat="1" applyFont="1" applyFill="1" applyAlignment="1" applyProtection="1">
      <alignment horizontal="right" shrinkToFit="1"/>
    </xf>
    <xf numFmtId="0" fontId="5" fillId="0" borderId="0" xfId="0" applyNumberFormat="1" applyFont="1" applyFill="1" applyAlignment="1" applyProtection="1"/>
    <xf numFmtId="168" fontId="5" fillId="0" borderId="0" xfId="0" applyNumberFormat="1" applyFont="1" applyFill="1" applyAlignment="1" applyProtection="1">
      <alignment horizontal="right" vertical="top" shrinkToFit="1"/>
    </xf>
    <xf numFmtId="0" fontId="5" fillId="0" borderId="0" xfId="0" applyNumberFormat="1" applyFont="1" applyFill="1" applyBorder="1" applyAlignment="1" applyProtection="1"/>
    <xf numFmtId="0" fontId="5" fillId="0" borderId="0" xfId="0" applyNumberFormat="1" applyFont="1" applyFill="1" applyAlignment="1" applyProtection="1">
      <alignment vertical="top" wrapText="1"/>
    </xf>
    <xf numFmtId="0" fontId="5" fillId="0" borderId="0" xfId="0" applyNumberFormat="1" applyFont="1" applyFill="1" applyAlignment="1" applyProtection="1">
      <alignment vertical="center"/>
    </xf>
    <xf numFmtId="0" fontId="10" fillId="0" borderId="0" xfId="0" applyNumberFormat="1" applyFont="1" applyFill="1" applyBorder="1" applyAlignment="1" applyProtection="1">
      <alignment vertical="top" wrapText="1"/>
    </xf>
    <xf numFmtId="167" fontId="10" fillId="0" borderId="0" xfId="0" applyNumberFormat="1" applyFont="1" applyFill="1" applyBorder="1" applyAlignment="1" applyProtection="1">
      <alignment shrinkToFit="1"/>
    </xf>
    <xf numFmtId="168" fontId="10" fillId="0" borderId="1" xfId="0" applyNumberFormat="1" applyFont="1" applyFill="1" applyBorder="1" applyAlignment="1" applyProtection="1">
      <alignment horizontal="right" vertical="top" shrinkToFit="1"/>
    </xf>
    <xf numFmtId="0" fontId="10" fillId="0" borderId="1" xfId="0" applyNumberFormat="1" applyFont="1" applyFill="1" applyBorder="1" applyAlignment="1" applyProtection="1">
      <alignment horizontal="right"/>
    </xf>
    <xf numFmtId="166" fontId="10" fillId="0" borderId="1" xfId="0" applyNumberFormat="1" applyFont="1" applyFill="1" applyBorder="1" applyAlignment="1" applyProtection="1">
      <alignment horizontal="right" shrinkToFit="1"/>
    </xf>
    <xf numFmtId="0" fontId="10" fillId="0" borderId="0" xfId="0" applyNumberFormat="1" applyFont="1" applyFill="1" applyBorder="1" applyAlignment="1" applyProtection="1"/>
    <xf numFmtId="0" fontId="8" fillId="0" borderId="2" xfId="0" applyNumberFormat="1" applyFont="1" applyFill="1" applyBorder="1" applyAlignment="1" applyProtection="1">
      <alignment horizontal="center" vertical="center"/>
    </xf>
    <xf numFmtId="168" fontId="5" fillId="0" borderId="0" xfId="7" applyNumberFormat="1" applyFont="1" applyFill="1" applyBorder="1" applyAlignment="1" applyProtection="1">
      <alignment horizontal="right" vertical="top" shrinkToFit="1"/>
    </xf>
    <xf numFmtId="0" fontId="5" fillId="0" borderId="0" xfId="7" applyNumberFormat="1" applyFont="1" applyFill="1" applyBorder="1" applyAlignment="1" applyProtection="1">
      <alignment horizontal="right"/>
    </xf>
    <xf numFmtId="0" fontId="6" fillId="0" borderId="2" xfId="0" applyNumberFormat="1" applyFont="1" applyFill="1" applyBorder="1" applyAlignment="1" applyProtection="1">
      <alignment vertical="top" wrapText="1"/>
    </xf>
    <xf numFmtId="0" fontId="6" fillId="0" borderId="2" xfId="0" applyNumberFormat="1" applyFont="1" applyFill="1" applyBorder="1" applyAlignment="1" applyProtection="1">
      <alignment horizontal="right"/>
    </xf>
    <xf numFmtId="4" fontId="5" fillId="0" borderId="0" xfId="0" applyNumberFormat="1" applyFont="1" applyFill="1" applyBorder="1" applyAlignment="1" applyProtection="1">
      <alignment horizontal="right" vertical="top"/>
    </xf>
    <xf numFmtId="168" fontId="5" fillId="0" borderId="0" xfId="3" applyNumberFormat="1" applyFont="1" applyFill="1" applyAlignment="1" applyProtection="1">
      <alignment horizontal="right" vertical="center" shrinkToFit="1"/>
    </xf>
    <xf numFmtId="0" fontId="5" fillId="0" borderId="0" xfId="3" applyNumberFormat="1" applyFont="1" applyFill="1" applyAlignment="1" applyProtection="1">
      <alignment vertical="center" wrapText="1"/>
    </xf>
    <xf numFmtId="166" fontId="5" fillId="0" borderId="0" xfId="3" applyNumberFormat="1" applyFont="1" applyFill="1" applyAlignment="1" applyProtection="1">
      <alignment horizontal="right" vertical="center" shrinkToFit="1"/>
    </xf>
    <xf numFmtId="167" fontId="5" fillId="0" borderId="0" xfId="3" applyNumberFormat="1" applyFont="1" applyFill="1" applyAlignment="1" applyProtection="1">
      <alignment horizontal="right" vertical="center" shrinkToFit="1"/>
    </xf>
    <xf numFmtId="168" fontId="5" fillId="0" borderId="0" xfId="3" applyNumberFormat="1" applyFont="1" applyFill="1" applyAlignment="1" applyProtection="1">
      <alignment horizontal="right" vertical="top" shrinkToFit="1"/>
    </xf>
    <xf numFmtId="0" fontId="5" fillId="0" borderId="0" xfId="3" applyNumberFormat="1" applyFont="1" applyFill="1" applyAlignment="1" applyProtection="1">
      <alignment vertical="top" wrapText="1"/>
    </xf>
    <xf numFmtId="0" fontId="5" fillId="0" borderId="0" xfId="3" applyNumberFormat="1" applyFont="1" applyFill="1" applyAlignment="1" applyProtection="1">
      <alignment horizontal="right"/>
    </xf>
    <xf numFmtId="166" fontId="5" fillId="0" borderId="0" xfId="3" applyNumberFormat="1" applyFont="1" applyFill="1" applyAlignment="1" applyProtection="1">
      <alignment horizontal="right" shrinkToFit="1"/>
    </xf>
    <xf numFmtId="167" fontId="5" fillId="0" borderId="0" xfId="3" applyNumberFormat="1" applyFont="1" applyFill="1" applyAlignment="1" applyProtection="1">
      <alignment horizontal="right" shrinkToFit="1"/>
    </xf>
    <xf numFmtId="1" fontId="9" fillId="0" borderId="0" xfId="0" applyNumberFormat="1" applyFont="1" applyFill="1" applyBorder="1" applyAlignment="1" applyProtection="1">
      <alignment horizontal="right" vertical="top" wrapText="1"/>
    </xf>
    <xf numFmtId="0" fontId="12" fillId="0" borderId="0" xfId="0" applyNumberFormat="1" applyFont="1" applyFill="1" applyBorder="1" applyAlignment="1" applyProtection="1">
      <alignment horizontal="right" vertical="top" wrapText="1"/>
    </xf>
    <xf numFmtId="3" fontId="5" fillId="0" borderId="0" xfId="5" applyNumberFormat="1" applyFont="1" applyFill="1" applyBorder="1" applyAlignment="1" applyProtection="1">
      <alignment horizontal="right" vertical="top" wrapText="1"/>
    </xf>
    <xf numFmtId="0" fontId="13" fillId="0" borderId="0" xfId="0" applyNumberFormat="1" applyFont="1" applyFill="1" applyBorder="1" applyAlignment="1" applyProtection="1">
      <alignment horizontal="right" vertical="center" wrapText="1"/>
    </xf>
    <xf numFmtId="49" fontId="9" fillId="0" borderId="0" xfId="0" quotePrefix="1" applyNumberFormat="1" applyFont="1" applyFill="1" applyAlignment="1" applyProtection="1">
      <alignment horizontal="left" vertical="top"/>
    </xf>
    <xf numFmtId="4" fontId="5" fillId="0" borderId="0" xfId="0" applyNumberFormat="1" applyFont="1" applyFill="1" applyBorder="1" applyAlignment="1" applyProtection="1">
      <alignment horizontal="right" vertical="top" wrapText="1"/>
    </xf>
    <xf numFmtId="0" fontId="15" fillId="0" borderId="0" xfId="0" applyNumberFormat="1" applyFont="1" applyFill="1" applyBorder="1" applyAlignment="1" applyProtection="1">
      <alignment horizontal="right" vertical="top" wrapText="1"/>
    </xf>
    <xf numFmtId="3" fontId="5" fillId="0" borderId="0" xfId="0" applyNumberFormat="1" applyFont="1" applyFill="1" applyBorder="1" applyAlignment="1" applyProtection="1">
      <alignment horizontal="right" vertical="top" wrapText="1"/>
    </xf>
    <xf numFmtId="0" fontId="12" fillId="0" borderId="0" xfId="0" applyNumberFormat="1" applyFont="1" applyFill="1" applyBorder="1" applyAlignment="1" applyProtection="1">
      <alignment vertical="top" wrapText="1"/>
    </xf>
    <xf numFmtId="1" fontId="5" fillId="0" borderId="0" xfId="0" applyNumberFormat="1" applyFont="1" applyFill="1" applyAlignment="1" applyProtection="1">
      <alignment vertical="center"/>
    </xf>
    <xf numFmtId="49" fontId="15" fillId="0" borderId="0" xfId="0" applyNumberFormat="1" applyFont="1" applyFill="1" applyBorder="1" applyAlignment="1" applyProtection="1">
      <alignment horizontal="right" vertical="center" wrapText="1"/>
    </xf>
    <xf numFmtId="49" fontId="7" fillId="0" borderId="0" xfId="0" applyNumberFormat="1" applyFont="1" applyFill="1" applyAlignment="1" applyProtection="1">
      <alignment horizontal="right" vertical="center"/>
    </xf>
    <xf numFmtId="4" fontId="7" fillId="0" borderId="0" xfId="0" applyNumberFormat="1" applyFont="1" applyFill="1" applyBorder="1" applyAlignment="1" applyProtection="1">
      <alignment horizontal="right" vertical="center"/>
    </xf>
    <xf numFmtId="4" fontId="5" fillId="0" borderId="0" xfId="0" applyNumberFormat="1" applyFont="1" applyFill="1" applyAlignment="1" applyProtection="1">
      <alignment horizontal="right" vertical="top" shrinkToFit="1"/>
    </xf>
    <xf numFmtId="0" fontId="8" fillId="0" borderId="0" xfId="0" applyNumberFormat="1" applyFont="1" applyFill="1" applyBorder="1" applyAlignment="1" applyProtection="1">
      <alignment horizontal="right" vertical="top"/>
    </xf>
    <xf numFmtId="0" fontId="8" fillId="0" borderId="2" xfId="0" applyNumberFormat="1" applyFont="1" applyFill="1" applyBorder="1" applyAlignment="1" applyProtection="1">
      <alignment horizontal="right" vertical="top"/>
    </xf>
    <xf numFmtId="166" fontId="6" fillId="0" borderId="2" xfId="0" applyNumberFormat="1" applyFont="1" applyFill="1" applyBorder="1" applyAlignment="1" applyProtection="1">
      <alignment horizontal="right" vertical="top" shrinkToFit="1"/>
    </xf>
    <xf numFmtId="166" fontId="5" fillId="0" borderId="0" xfId="7" applyNumberFormat="1" applyFont="1" applyFill="1" applyBorder="1" applyAlignment="1" applyProtection="1">
      <alignment horizontal="right" vertical="top" shrinkToFit="1"/>
    </xf>
    <xf numFmtId="0" fontId="17" fillId="0" borderId="0" xfId="0" applyFont="1" applyFill="1" applyBorder="1" applyAlignment="1" applyProtection="1">
      <alignment horizontal="right" vertical="top" wrapText="1"/>
    </xf>
    <xf numFmtId="166" fontId="5" fillId="0" borderId="0" xfId="0" applyNumberFormat="1" applyFont="1" applyFill="1" applyAlignment="1" applyProtection="1">
      <alignment horizontal="right" vertical="top" shrinkToFit="1"/>
    </xf>
    <xf numFmtId="4" fontId="5" fillId="0" borderId="0" xfId="0" applyNumberFormat="1" applyFont="1" applyFill="1" applyBorder="1" applyAlignment="1" applyProtection="1">
      <alignment vertical="top"/>
    </xf>
    <xf numFmtId="1" fontId="16" fillId="0" borderId="0" xfId="0" applyNumberFormat="1" applyFont="1" applyFill="1" applyAlignment="1" applyProtection="1">
      <alignment horizontal="right" vertical="top" wrapText="1"/>
    </xf>
    <xf numFmtId="0" fontId="16" fillId="0" borderId="0" xfId="0" applyFont="1" applyFill="1" applyAlignment="1" applyProtection="1">
      <alignment vertical="top" wrapText="1"/>
    </xf>
    <xf numFmtId="0" fontId="12" fillId="0" borderId="0" xfId="0" applyFont="1" applyFill="1" applyBorder="1" applyAlignment="1" applyProtection="1">
      <alignment horizontal="left" vertical="top" wrapText="1"/>
    </xf>
    <xf numFmtId="49" fontId="20" fillId="0" borderId="0" xfId="0" applyNumberFormat="1" applyFont="1" applyFill="1" applyAlignment="1" applyProtection="1">
      <alignment horizontal="right" vertical="top"/>
    </xf>
    <xf numFmtId="0" fontId="21" fillId="0" borderId="0" xfId="0" applyFont="1" applyFill="1" applyAlignment="1" applyProtection="1">
      <alignment horizontal="right" vertical="top" wrapText="1"/>
    </xf>
    <xf numFmtId="0" fontId="16" fillId="0" borderId="0" xfId="0" quotePrefix="1" applyFont="1" applyFill="1" applyAlignment="1" applyProtection="1">
      <alignment horizontal="left" vertical="top"/>
    </xf>
    <xf numFmtId="0" fontId="16" fillId="0" borderId="0" xfId="0" applyFont="1" applyFill="1" applyAlignment="1" applyProtection="1">
      <alignment vertical="top"/>
    </xf>
    <xf numFmtId="0" fontId="19" fillId="0" borderId="0" xfId="0" quotePrefix="1" applyNumberFormat="1" applyFont="1" applyFill="1" applyBorder="1" applyAlignment="1" applyProtection="1">
      <alignment horizontal="left" vertical="top" wrapText="1"/>
    </xf>
    <xf numFmtId="3" fontId="16" fillId="0" borderId="0" xfId="0" applyNumberFormat="1" applyFont="1" applyFill="1" applyBorder="1" applyAlignment="1" applyProtection="1">
      <alignment horizontal="right" vertical="top" wrapText="1"/>
    </xf>
    <xf numFmtId="0" fontId="11" fillId="0" borderId="0" xfId="0" quotePrefix="1" applyNumberFormat="1" applyFont="1" applyFill="1" applyBorder="1" applyAlignment="1" applyProtection="1">
      <alignment horizontal="left" vertical="top"/>
    </xf>
    <xf numFmtId="49" fontId="11" fillId="0" borderId="0" xfId="0" applyNumberFormat="1" applyFont="1" applyFill="1" applyBorder="1" applyAlignment="1" applyProtection="1">
      <alignment horizontal="right" vertical="top" wrapText="1"/>
    </xf>
    <xf numFmtId="0" fontId="11" fillId="0" borderId="0" xfId="0" applyNumberFormat="1" applyFont="1" applyFill="1" applyBorder="1" applyAlignment="1" applyProtection="1">
      <alignment horizontal="left" vertical="top"/>
    </xf>
    <xf numFmtId="0" fontId="11" fillId="0" borderId="0" xfId="0" applyNumberFormat="1" applyFont="1" applyFill="1" applyBorder="1" applyAlignment="1" applyProtection="1">
      <alignment vertical="top"/>
    </xf>
    <xf numFmtId="0" fontId="18" fillId="0" borderId="0" xfId="0" applyNumberFormat="1" applyFont="1" applyFill="1" applyBorder="1" applyAlignment="1" applyProtection="1">
      <alignment horizontal="left" vertical="top"/>
    </xf>
    <xf numFmtId="0" fontId="5" fillId="0" borderId="0" xfId="0" applyFont="1" applyFill="1" applyProtection="1"/>
    <xf numFmtId="0" fontId="7" fillId="0" borderId="0" xfId="0" applyFont="1" applyFill="1" applyProtection="1"/>
    <xf numFmtId="166" fontId="10" fillId="0" borderId="0" xfId="0" applyNumberFormat="1" applyFont="1" applyFill="1" applyBorder="1" applyAlignment="1" applyProtection="1">
      <alignment horizontal="right" shrinkToFit="1"/>
    </xf>
    <xf numFmtId="4" fontId="5" fillId="0" borderId="0" xfId="0" applyNumberFormat="1" applyFont="1" applyFill="1" applyBorder="1" applyAlignment="1" applyProtection="1">
      <alignment horizontal="right" vertical="center"/>
    </xf>
    <xf numFmtId="4" fontId="6" fillId="0" borderId="2" xfId="0" applyNumberFormat="1" applyFont="1" applyFill="1" applyBorder="1" applyAlignment="1" applyProtection="1">
      <alignment horizontal="right" vertical="top" shrinkToFit="1"/>
    </xf>
    <xf numFmtId="1" fontId="5" fillId="0" borderId="0" xfId="0" applyNumberFormat="1" applyFont="1" applyFill="1" applyBorder="1" applyAlignment="1" applyProtection="1">
      <alignment horizontal="right" vertical="top" wrapText="1"/>
    </xf>
    <xf numFmtId="3" fontId="7" fillId="0" borderId="5" xfId="5" applyNumberFormat="1" applyFont="1" applyFill="1" applyBorder="1" applyAlignment="1" applyProtection="1">
      <alignment horizontal="right" vertical="center" wrapText="1"/>
    </xf>
    <xf numFmtId="167" fontId="5" fillId="0" borderId="0" xfId="0" applyNumberFormat="1" applyFont="1" applyFill="1" applyAlignment="1" applyProtection="1">
      <alignment horizontal="right" vertical="top" shrinkToFit="1"/>
    </xf>
    <xf numFmtId="167" fontId="7" fillId="0" borderId="6" xfId="3" applyNumberFormat="1" applyFont="1" applyFill="1" applyBorder="1" applyAlignment="1" applyProtection="1">
      <alignment vertical="center" shrinkToFit="1"/>
    </xf>
    <xf numFmtId="1" fontId="7" fillId="0" borderId="0" xfId="0" applyNumberFormat="1" applyFont="1" applyFill="1" applyAlignment="1" applyProtection="1">
      <alignment vertical="center"/>
    </xf>
    <xf numFmtId="0" fontId="7" fillId="0" borderId="0" xfId="0" applyNumberFormat="1" applyFont="1" applyFill="1" applyAlignment="1" applyProtection="1">
      <alignment vertical="center"/>
    </xf>
    <xf numFmtId="167" fontId="7" fillId="0" borderId="7" xfId="3" applyNumberFormat="1" applyFont="1" applyFill="1" applyBorder="1" applyAlignment="1" applyProtection="1">
      <alignment vertical="center" shrinkToFit="1"/>
    </xf>
    <xf numFmtId="49" fontId="12" fillId="0" borderId="0" xfId="0" applyNumberFormat="1" applyFont="1" applyFill="1" applyBorder="1" applyAlignment="1" applyProtection="1">
      <alignment vertical="top" wrapText="1"/>
    </xf>
    <xf numFmtId="167" fontId="5" fillId="0" borderId="0" xfId="7" applyNumberFormat="1" applyFont="1" applyFill="1" applyBorder="1" applyAlignment="1" applyProtection="1">
      <alignment horizontal="right" vertical="top" shrinkToFit="1"/>
    </xf>
    <xf numFmtId="169" fontId="5" fillId="0" borderId="0" xfId="0" applyNumberFormat="1" applyFont="1" applyFill="1" applyBorder="1" applyAlignment="1" applyProtection="1">
      <alignment horizontal="right" vertical="top" wrapText="1"/>
    </xf>
    <xf numFmtId="4" fontId="12" fillId="0" borderId="0" xfId="0" applyNumberFormat="1" applyFont="1" applyFill="1" applyBorder="1" applyAlignment="1" applyProtection="1">
      <alignment horizontal="right" vertical="top" wrapText="1"/>
    </xf>
    <xf numFmtId="0" fontId="5" fillId="0" borderId="0" xfId="3" applyNumberFormat="1" applyFont="1" applyFill="1" applyBorder="1" applyAlignment="1" applyProtection="1">
      <alignment vertical="center" wrapText="1"/>
    </xf>
    <xf numFmtId="166" fontId="5" fillId="0" borderId="0" xfId="3" applyNumberFormat="1" applyFont="1" applyFill="1" applyBorder="1" applyAlignment="1" applyProtection="1">
      <alignment horizontal="right" vertical="center" shrinkToFit="1"/>
    </xf>
    <xf numFmtId="167" fontId="5" fillId="0" borderId="0" xfId="3" applyNumberFormat="1" applyFont="1" applyFill="1" applyBorder="1" applyAlignment="1" applyProtection="1">
      <alignment horizontal="right" vertical="center" shrinkToFit="1"/>
    </xf>
    <xf numFmtId="49" fontId="5" fillId="0" borderId="0" xfId="0" quotePrefix="1" applyNumberFormat="1" applyFont="1" applyFill="1" applyAlignment="1" applyProtection="1">
      <alignment horizontal="left" vertical="top"/>
    </xf>
    <xf numFmtId="0" fontId="5" fillId="0" borderId="0" xfId="0" quotePrefix="1" applyNumberFormat="1" applyFont="1" applyFill="1" applyBorder="1" applyAlignment="1" applyProtection="1">
      <alignment horizontal="left" vertical="top" wrapText="1"/>
    </xf>
    <xf numFmtId="4" fontId="7" fillId="0" borderId="5" xfId="0" applyNumberFormat="1" applyFont="1" applyFill="1" applyBorder="1" applyAlignment="1" applyProtection="1">
      <alignment horizontal="right" vertical="center"/>
    </xf>
    <xf numFmtId="168" fontId="7" fillId="0" borderId="2" xfId="0" applyNumberFormat="1" applyFont="1" applyFill="1" applyBorder="1" applyAlignment="1" applyProtection="1">
      <alignment horizontal="right" vertical="top" shrinkToFit="1"/>
    </xf>
    <xf numFmtId="1" fontId="16" fillId="0" borderId="0" xfId="0" applyNumberFormat="1" applyFont="1" applyFill="1" applyBorder="1" applyAlignment="1" applyProtection="1">
      <alignment horizontal="right" vertical="top"/>
    </xf>
    <xf numFmtId="1" fontId="16" fillId="0" borderId="0" xfId="0" applyNumberFormat="1" applyFont="1" applyFill="1" applyBorder="1" applyAlignment="1" applyProtection="1">
      <alignment horizontal="right" vertical="top" wrapText="1"/>
    </xf>
    <xf numFmtId="1" fontId="7" fillId="0" borderId="5" xfId="0" applyNumberFormat="1" applyFont="1" applyFill="1" applyBorder="1" applyAlignment="1" applyProtection="1">
      <alignment horizontal="right" vertical="center" wrapText="1"/>
    </xf>
    <xf numFmtId="0" fontId="5" fillId="0" borderId="0" xfId="0" applyNumberFormat="1" applyFont="1" applyFill="1" applyBorder="1" applyAlignment="1" applyProtection="1">
      <alignment vertical="top" wrapText="1"/>
    </xf>
    <xf numFmtId="167" fontId="5" fillId="0" borderId="0" xfId="0" applyNumberFormat="1" applyFont="1" applyFill="1" applyAlignment="1" applyProtection="1">
      <alignment horizontal="right" shrinkToFit="1"/>
      <protection locked="0"/>
    </xf>
    <xf numFmtId="1" fontId="7" fillId="0" borderId="0" xfId="0" applyNumberFormat="1" applyFont="1" applyFill="1" applyBorder="1" applyAlignment="1" applyProtection="1">
      <alignment horizontal="right" vertical="center" wrapText="1"/>
    </xf>
    <xf numFmtId="0" fontId="13" fillId="0" borderId="0" xfId="0" applyNumberFormat="1" applyFont="1" applyFill="1" applyBorder="1" applyAlignment="1" applyProtection="1">
      <alignment vertical="center" wrapText="1"/>
    </xf>
    <xf numFmtId="3" fontId="7" fillId="0" borderId="0" xfId="5" applyNumberFormat="1" applyFont="1" applyFill="1" applyBorder="1" applyAlignment="1" applyProtection="1">
      <alignment horizontal="right" vertical="center" wrapText="1"/>
    </xf>
    <xf numFmtId="0" fontId="7" fillId="0" borderId="5" xfId="0" applyNumberFormat="1" applyFont="1" applyFill="1" applyBorder="1" applyAlignment="1" applyProtection="1">
      <alignment vertical="center" wrapText="1"/>
    </xf>
    <xf numFmtId="0" fontId="7" fillId="0" borderId="5" xfId="0" applyNumberFormat="1" applyFont="1" applyFill="1" applyBorder="1" applyAlignment="1" applyProtection="1">
      <alignment horizontal="right" vertical="center" wrapText="1"/>
    </xf>
    <xf numFmtId="168" fontId="7" fillId="0" borderId="0" xfId="3" applyNumberFormat="1" applyFont="1" applyFill="1" applyAlignment="1" applyProtection="1">
      <alignment horizontal="right" vertical="center" shrinkToFit="1"/>
    </xf>
    <xf numFmtId="1" fontId="7" fillId="0" borderId="8" xfId="3" applyNumberFormat="1" applyFont="1" applyFill="1" applyBorder="1" applyAlignment="1" applyProtection="1">
      <alignment vertical="center"/>
    </xf>
    <xf numFmtId="1" fontId="7" fillId="0" borderId="3" xfId="3" applyNumberFormat="1" applyFont="1" applyFill="1" applyBorder="1" applyAlignment="1" applyProtection="1">
      <alignment horizontal="right" vertical="center"/>
    </xf>
    <xf numFmtId="166" fontId="7" fillId="0" borderId="3" xfId="3" applyNumberFormat="1" applyFont="1" applyFill="1" applyBorder="1" applyAlignment="1" applyProtection="1">
      <alignment horizontal="right" vertical="center" shrinkToFit="1"/>
    </xf>
    <xf numFmtId="167" fontId="7" fillId="0" borderId="8" xfId="3" applyNumberFormat="1" applyFont="1" applyFill="1" applyBorder="1" applyAlignment="1" applyProtection="1">
      <alignment horizontal="right" vertical="center" shrinkToFit="1"/>
    </xf>
    <xf numFmtId="1" fontId="7" fillId="0" borderId="4" xfId="3" applyNumberFormat="1" applyFont="1" applyFill="1" applyBorder="1" applyAlignment="1" applyProtection="1">
      <alignment vertical="center"/>
    </xf>
    <xf numFmtId="1" fontId="7" fillId="0" borderId="2" xfId="3" applyNumberFormat="1" applyFont="1" applyFill="1" applyBorder="1" applyAlignment="1" applyProtection="1">
      <alignment horizontal="right" vertical="center"/>
    </xf>
    <xf numFmtId="166" fontId="7" fillId="0" borderId="2" xfId="3" applyNumberFormat="1" applyFont="1" applyFill="1" applyBorder="1" applyAlignment="1" applyProtection="1">
      <alignment horizontal="right" vertical="center" shrinkToFit="1"/>
    </xf>
    <xf numFmtId="167" fontId="7" fillId="0" borderId="4" xfId="3" applyNumberFormat="1" applyFont="1" applyFill="1" applyBorder="1" applyAlignment="1" applyProtection="1">
      <alignment horizontal="right" vertical="center" shrinkToFit="1"/>
    </xf>
    <xf numFmtId="1" fontId="7" fillId="0" borderId="0" xfId="0" applyNumberFormat="1" applyFont="1" applyFill="1" applyBorder="1" applyAlignment="1" applyProtection="1">
      <alignment vertical="center"/>
    </xf>
    <xf numFmtId="1" fontId="5" fillId="0" borderId="0" xfId="3" applyNumberFormat="1" applyFont="1" applyFill="1" applyBorder="1" applyAlignment="1" applyProtection="1">
      <alignment horizontal="right" vertical="center"/>
    </xf>
    <xf numFmtId="167" fontId="7" fillId="0" borderId="0" xfId="3" applyNumberFormat="1" applyFont="1" applyFill="1" applyBorder="1" applyAlignment="1" applyProtection="1">
      <alignment vertical="center" shrinkToFit="1"/>
    </xf>
    <xf numFmtId="1" fontId="5" fillId="0" borderId="0" xfId="3" applyNumberFormat="1" applyFont="1" applyFill="1" applyBorder="1" applyAlignment="1" applyProtection="1">
      <alignment vertical="center"/>
    </xf>
    <xf numFmtId="1" fontId="7" fillId="0" borderId="10" xfId="3" applyNumberFormat="1" applyFont="1" applyFill="1" applyBorder="1" applyAlignment="1" applyProtection="1">
      <alignment vertical="center"/>
    </xf>
    <xf numFmtId="167" fontId="7" fillId="0" borderId="12" xfId="3" applyNumberFormat="1" applyFont="1" applyFill="1" applyBorder="1" applyAlignment="1" applyProtection="1">
      <alignment vertical="center" shrinkToFit="1"/>
    </xf>
    <xf numFmtId="167" fontId="7" fillId="0" borderId="13" xfId="3" applyNumberFormat="1" applyFont="1" applyFill="1" applyBorder="1" applyAlignment="1" applyProtection="1">
      <alignment vertical="center" shrinkToFit="1"/>
    </xf>
    <xf numFmtId="168" fontId="9" fillId="0" borderId="0" xfId="7" applyNumberFormat="1" applyFont="1" applyAlignment="1" applyProtection="1">
      <alignment horizontal="right" vertical="top" shrinkToFit="1"/>
      <protection locked="0"/>
    </xf>
    <xf numFmtId="0" fontId="5" fillId="0" borderId="0" xfId="7" applyNumberFormat="1" applyFont="1" applyAlignment="1" applyProtection="1">
      <alignment vertical="top" wrapText="1"/>
      <protection locked="0"/>
    </xf>
    <xf numFmtId="0" fontId="5" fillId="0" borderId="0" xfId="7" applyNumberFormat="1" applyFont="1" applyFill="1" applyAlignment="1" applyProtection="1">
      <alignment horizontal="right"/>
      <protection locked="0"/>
    </xf>
    <xf numFmtId="166" fontId="5" fillId="0" borderId="0" xfId="7" applyNumberFormat="1" applyFont="1" applyFill="1" applyAlignment="1" applyProtection="1">
      <alignment horizontal="right" shrinkToFit="1"/>
      <protection locked="0"/>
    </xf>
    <xf numFmtId="167" fontId="5" fillId="0" borderId="0" xfId="7" applyNumberFormat="1" applyFont="1" applyFill="1" applyAlignment="1" applyProtection="1">
      <alignment horizontal="right" shrinkToFit="1"/>
      <protection locked="0"/>
    </xf>
    <xf numFmtId="168" fontId="9" fillId="0" borderId="0" xfId="0" quotePrefix="1" applyNumberFormat="1" applyFont="1" applyAlignment="1" applyProtection="1">
      <alignment horizontal="right" vertical="top" shrinkToFit="1"/>
      <protection locked="0"/>
    </xf>
    <xf numFmtId="0" fontId="7" fillId="0" borderId="0" xfId="0" applyNumberFormat="1" applyFont="1" applyFill="1" applyAlignment="1" applyProtection="1">
      <alignment horizontal="right"/>
      <protection locked="0"/>
    </xf>
    <xf numFmtId="166" fontId="7" fillId="0" borderId="0" xfId="0" applyNumberFormat="1" applyFont="1" applyFill="1" applyAlignment="1" applyProtection="1">
      <alignment horizontal="right" shrinkToFit="1"/>
      <protection locked="0"/>
    </xf>
    <xf numFmtId="168" fontId="9" fillId="0" borderId="0" xfId="0" applyNumberFormat="1" applyFont="1" applyAlignment="1" applyProtection="1">
      <alignment horizontal="right" vertical="top" shrinkToFit="1"/>
      <protection locked="0"/>
    </xf>
    <xf numFmtId="0" fontId="13" fillId="0" borderId="0" xfId="0" applyNumberFormat="1" applyFont="1" applyAlignment="1" applyProtection="1">
      <alignment vertical="top" wrapText="1"/>
      <protection locked="0"/>
    </xf>
    <xf numFmtId="168" fontId="9" fillId="0" borderId="0" xfId="0" applyNumberFormat="1" applyFont="1" applyFill="1" applyBorder="1" applyAlignment="1" applyProtection="1">
      <alignment horizontal="right" vertical="top" shrinkToFit="1"/>
      <protection locked="0"/>
    </xf>
    <xf numFmtId="0" fontId="6" fillId="0" borderId="0" xfId="0" applyNumberFormat="1" applyFont="1" applyFill="1" applyBorder="1" applyAlignment="1" applyProtection="1">
      <alignment horizontal="right"/>
      <protection locked="0"/>
    </xf>
    <xf numFmtId="166" fontId="6" fillId="0" borderId="0" xfId="0" applyNumberFormat="1" applyFont="1" applyFill="1" applyBorder="1" applyAlignment="1" applyProtection="1">
      <alignment horizontal="right" shrinkToFit="1"/>
      <protection locked="0"/>
    </xf>
    <xf numFmtId="167" fontId="9" fillId="0" borderId="0" xfId="0" applyNumberFormat="1" applyFont="1" applyFill="1" applyBorder="1" applyAlignment="1" applyProtection="1">
      <alignment horizontal="right" shrinkToFit="1"/>
      <protection locked="0"/>
    </xf>
    <xf numFmtId="1" fontId="9" fillId="0" borderId="0" xfId="0" applyNumberFormat="1" applyFont="1" applyAlignment="1" applyProtection="1">
      <alignment horizontal="right" vertical="top" wrapText="1"/>
      <protection locked="0"/>
    </xf>
    <xf numFmtId="49" fontId="11" fillId="0" borderId="0" xfId="0" applyNumberFormat="1" applyFont="1" applyAlignment="1" applyProtection="1">
      <alignment horizontal="right"/>
      <protection locked="0"/>
    </xf>
    <xf numFmtId="0" fontId="26" fillId="0" borderId="0" xfId="0" applyFont="1" applyAlignment="1" applyProtection="1">
      <alignment horizontal="right" wrapText="1"/>
      <protection locked="0"/>
    </xf>
    <xf numFmtId="169" fontId="5" fillId="0" borderId="0" xfId="0" applyNumberFormat="1" applyFont="1" applyAlignment="1" applyProtection="1">
      <protection locked="0"/>
    </xf>
    <xf numFmtId="169" fontId="7" fillId="0" borderId="0" xfId="0" applyNumberFormat="1" applyFont="1" applyAlignment="1" applyProtection="1">
      <protection locked="0"/>
    </xf>
    <xf numFmtId="0" fontId="27" fillId="0" borderId="0" xfId="0" quotePrefix="1" applyNumberFormat="1" applyFont="1" applyAlignment="1" applyProtection="1">
      <alignment vertical="top" wrapText="1"/>
      <protection locked="0"/>
    </xf>
    <xf numFmtId="0" fontId="27" fillId="0" borderId="0" xfId="0" applyNumberFormat="1" applyFont="1" applyAlignment="1" applyProtection="1">
      <alignment vertical="top" wrapText="1"/>
      <protection locked="0"/>
    </xf>
    <xf numFmtId="0" fontId="28" fillId="0" borderId="0" xfId="0" applyNumberFormat="1" applyFont="1" applyAlignment="1" applyProtection="1">
      <protection locked="0"/>
    </xf>
    <xf numFmtId="0" fontId="27" fillId="0" borderId="0" xfId="0" applyNumberFormat="1" applyFont="1" applyAlignment="1" applyProtection="1">
      <alignment vertical="top"/>
      <protection locked="0"/>
    </xf>
    <xf numFmtId="0" fontId="29" fillId="0" borderId="0" xfId="0" applyFont="1" applyAlignment="1" applyProtection="1">
      <alignment horizontal="left" wrapText="1"/>
      <protection locked="0"/>
    </xf>
    <xf numFmtId="0" fontId="27" fillId="0" borderId="0" xfId="0" quotePrefix="1" applyNumberFormat="1" applyFont="1" applyAlignment="1" applyProtection="1">
      <alignment vertical="top"/>
      <protection locked="0"/>
    </xf>
    <xf numFmtId="0" fontId="27" fillId="0" borderId="0" xfId="0" applyNumberFormat="1" applyFont="1" applyFill="1" applyAlignment="1" applyProtection="1">
      <alignment vertical="top" wrapText="1"/>
      <protection locked="0"/>
    </xf>
    <xf numFmtId="0" fontId="28" fillId="0" borderId="0" xfId="0" applyNumberFormat="1" applyFont="1" applyFill="1" applyAlignment="1" applyProtection="1">
      <alignment vertical="top" wrapText="1"/>
      <protection locked="0"/>
    </xf>
    <xf numFmtId="0" fontId="30" fillId="0" borderId="0" xfId="0" applyNumberFormat="1" applyFont="1" applyFill="1" applyBorder="1" applyAlignment="1" applyProtection="1">
      <alignment vertical="top" wrapText="1"/>
    </xf>
    <xf numFmtId="0" fontId="5" fillId="0" borderId="0" xfId="0" applyNumberFormat="1" applyFont="1" applyFill="1" applyBorder="1" applyAlignment="1" applyProtection="1">
      <alignment horizontal="right" wrapText="1"/>
    </xf>
    <xf numFmtId="4" fontId="5" fillId="0" borderId="0" xfId="0" applyNumberFormat="1" applyFont="1" applyFill="1" applyBorder="1" applyAlignment="1" applyProtection="1">
      <alignment horizontal="right" wrapText="1"/>
    </xf>
    <xf numFmtId="167" fontId="30" fillId="0" borderId="0" xfId="0" applyNumberFormat="1" applyFont="1" applyFill="1" applyAlignment="1" applyProtection="1">
      <alignment horizontal="right" shrinkToFit="1"/>
    </xf>
    <xf numFmtId="0" fontId="5" fillId="0" borderId="0" xfId="0" applyFont="1" applyFill="1" applyAlignment="1" applyProtection="1">
      <alignment vertical="top" wrapText="1"/>
    </xf>
    <xf numFmtId="0" fontId="5" fillId="0" borderId="0" xfId="0" applyFont="1" applyFill="1" applyAlignment="1" applyProtection="1">
      <alignment vertical="center" wrapText="1"/>
    </xf>
    <xf numFmtId="4" fontId="5" fillId="0" borderId="0" xfId="0" applyNumberFormat="1" applyFont="1" applyFill="1" applyBorder="1" applyAlignment="1" applyProtection="1">
      <alignment horizontal="right"/>
    </xf>
    <xf numFmtId="0" fontId="5" fillId="0" borderId="0" xfId="0" quotePrefix="1" applyFont="1" applyFill="1" applyAlignment="1" applyProtection="1">
      <alignment vertical="center" wrapText="1"/>
    </xf>
    <xf numFmtId="0" fontId="30" fillId="0" borderId="0" xfId="0" applyNumberFormat="1" applyFont="1" applyFill="1" applyAlignment="1" applyProtection="1">
      <alignment vertical="top" wrapText="1"/>
    </xf>
    <xf numFmtId="0" fontId="30" fillId="0" borderId="0" xfId="0" quotePrefix="1" applyNumberFormat="1" applyFont="1" applyFill="1" applyAlignment="1" applyProtection="1">
      <alignment vertical="top" wrapText="1"/>
    </xf>
    <xf numFmtId="0" fontId="7"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horizontal="right" vertical="center" wrapText="1"/>
    </xf>
    <xf numFmtId="1" fontId="7" fillId="0" borderId="11" xfId="3" applyNumberFormat="1" applyFont="1" applyFill="1" applyBorder="1" applyAlignment="1" applyProtection="1">
      <alignment horizontal="right" vertical="center"/>
    </xf>
    <xf numFmtId="166" fontId="7" fillId="0" borderId="11" xfId="3" applyNumberFormat="1" applyFont="1" applyFill="1" applyBorder="1" applyAlignment="1" applyProtection="1">
      <alignment horizontal="right" vertical="center" shrinkToFit="1"/>
    </xf>
    <xf numFmtId="167" fontId="7" fillId="0" borderId="10" xfId="3" applyNumberFormat="1" applyFont="1" applyFill="1" applyBorder="1" applyAlignment="1" applyProtection="1">
      <alignment horizontal="right" vertical="center" shrinkToFit="1"/>
    </xf>
    <xf numFmtId="0" fontId="0" fillId="0" borderId="0" xfId="0" applyFont="1" applyFill="1" applyAlignment="1" applyProtection="1">
      <alignment vertical="center" wrapText="1"/>
    </xf>
    <xf numFmtId="168" fontId="9" fillId="0" borderId="0" xfId="0" applyNumberFormat="1" applyFont="1" applyFill="1" applyBorder="1" applyAlignment="1" applyProtection="1">
      <alignment horizontal="right" vertical="top" shrinkToFit="1"/>
    </xf>
    <xf numFmtId="0" fontId="7" fillId="0" borderId="0" xfId="0" applyFont="1" applyFill="1" applyAlignment="1" applyProtection="1">
      <alignment vertical="top" wrapText="1"/>
    </xf>
    <xf numFmtId="0" fontId="6" fillId="0" borderId="0" xfId="0" applyNumberFormat="1" applyFont="1" applyFill="1" applyBorder="1" applyAlignment="1" applyProtection="1">
      <alignment horizontal="right"/>
    </xf>
    <xf numFmtId="166" fontId="6" fillId="0" borderId="0" xfId="0" applyNumberFormat="1" applyFont="1" applyFill="1" applyBorder="1" applyAlignment="1" applyProtection="1">
      <alignment horizontal="right" shrinkToFit="1"/>
    </xf>
    <xf numFmtId="167" fontId="9" fillId="0" borderId="0" xfId="0" applyNumberFormat="1" applyFont="1" applyFill="1" applyBorder="1" applyAlignment="1" applyProtection="1">
      <alignment horizontal="right" shrinkToFit="1"/>
    </xf>
    <xf numFmtId="0" fontId="0" fillId="0" borderId="0" xfId="0" quotePrefix="1" applyFont="1" applyFill="1" applyProtection="1"/>
    <xf numFmtId="0" fontId="5" fillId="0" borderId="0" xfId="0" quotePrefix="1" applyFont="1" applyFill="1" applyAlignment="1" applyProtection="1">
      <alignment vertical="top" wrapText="1"/>
    </xf>
    <xf numFmtId="0" fontId="31" fillId="0" borderId="0" xfId="0" applyFont="1" applyFill="1" applyAlignment="1" applyProtection="1">
      <alignment vertical="center" wrapText="1"/>
    </xf>
    <xf numFmtId="0" fontId="30" fillId="0" borderId="0" xfId="0" applyNumberFormat="1" applyFont="1" applyFill="1" applyAlignment="1" applyProtection="1">
      <alignment horizontal="right"/>
    </xf>
    <xf numFmtId="0" fontId="30" fillId="0" borderId="0" xfId="0" applyNumberFormat="1" applyFont="1" applyFill="1" applyAlignment="1" applyProtection="1"/>
    <xf numFmtId="0" fontId="6" fillId="0" borderId="0" xfId="0" applyNumberFormat="1" applyFont="1" applyFill="1" applyBorder="1" applyAlignment="1" applyProtection="1">
      <alignment horizontal="fill" vertical="center" wrapText="1"/>
    </xf>
    <xf numFmtId="0" fontId="7" fillId="0" borderId="0" xfId="0" applyNumberFormat="1" applyFont="1" applyFill="1" applyBorder="1" applyAlignment="1" applyProtection="1">
      <alignment horizontal="fill" vertical="center" wrapText="1"/>
    </xf>
    <xf numFmtId="0" fontId="7" fillId="0" borderId="0" xfId="0" applyNumberFormat="1" applyFont="1" applyFill="1" applyBorder="1" applyAlignment="1" applyProtection="1">
      <alignment horizontal="fill" wrapText="1"/>
    </xf>
    <xf numFmtId="0" fontId="7" fillId="0" borderId="0" xfId="0" applyNumberFormat="1" applyFont="1" applyFill="1" applyBorder="1" applyAlignment="1" applyProtection="1">
      <alignment vertical="top" wrapText="1"/>
    </xf>
    <xf numFmtId="0" fontId="24" fillId="0" borderId="0" xfId="0" applyFont="1" applyFill="1" applyProtection="1"/>
    <xf numFmtId="0" fontId="5" fillId="0" borderId="0" xfId="0" applyFont="1" applyFill="1" applyAlignment="1" applyProtection="1">
      <alignment wrapText="1"/>
    </xf>
    <xf numFmtId="0" fontId="34" fillId="0" borderId="0" xfId="29" applyFill="1" applyProtection="1"/>
    <xf numFmtId="168" fontId="32" fillId="0" borderId="0" xfId="0" applyNumberFormat="1" applyFont="1" applyFill="1" applyAlignment="1" applyProtection="1">
      <alignment horizontal="right" vertical="top" shrinkToFit="1"/>
    </xf>
    <xf numFmtId="166" fontId="30" fillId="0" borderId="0" xfId="0" applyNumberFormat="1" applyFont="1" applyFill="1" applyAlignment="1" applyProtection="1">
      <alignment horizontal="right" shrinkToFit="1"/>
    </xf>
    <xf numFmtId="0" fontId="5" fillId="0" borderId="0" xfId="0" quotePrefix="1" applyNumberFormat="1" applyFont="1" applyFill="1" applyBorder="1" applyAlignment="1" applyProtection="1">
      <alignment vertical="top" wrapText="1"/>
    </xf>
    <xf numFmtId="0" fontId="31" fillId="0" borderId="0" xfId="0" applyFont="1" applyFill="1" applyAlignment="1" applyProtection="1">
      <alignment horizontal="right"/>
    </xf>
    <xf numFmtId="2" fontId="31" fillId="0" borderId="0" xfId="0" applyNumberFormat="1" applyFont="1" applyFill="1" applyAlignment="1" applyProtection="1">
      <alignment horizontal="right"/>
    </xf>
    <xf numFmtId="0" fontId="5" fillId="0" borderId="0" xfId="0" applyFont="1" applyFill="1" applyAlignment="1" applyProtection="1">
      <alignment vertical="top"/>
    </xf>
    <xf numFmtId="49" fontId="9" fillId="0" borderId="0" xfId="0" applyNumberFormat="1" applyFont="1" applyFill="1" applyAlignment="1" applyProtection="1">
      <alignment vertical="top" wrapText="1"/>
    </xf>
    <xf numFmtId="2" fontId="5" fillId="0" borderId="0" xfId="0" applyNumberFormat="1" applyFont="1" applyFill="1" applyAlignment="1" applyProtection="1">
      <alignment horizontal="right"/>
    </xf>
    <xf numFmtId="170" fontId="5" fillId="0" borderId="0" xfId="0" applyNumberFormat="1" applyFont="1" applyFill="1" applyAlignment="1" applyProtection="1">
      <alignment horizontal="right"/>
    </xf>
    <xf numFmtId="4" fontId="5" fillId="0" borderId="0" xfId="0" applyNumberFormat="1" applyFont="1" applyFill="1" applyProtection="1"/>
    <xf numFmtId="49" fontId="5" fillId="0" borderId="0" xfId="0" applyNumberFormat="1" applyFont="1" applyFill="1" applyAlignment="1" applyProtection="1">
      <alignment vertical="top" wrapText="1"/>
    </xf>
    <xf numFmtId="0" fontId="33" fillId="0" borderId="0" xfId="0" applyNumberFormat="1" applyFont="1" applyFill="1" applyAlignment="1" applyProtection="1">
      <alignment vertical="top" wrapText="1"/>
    </xf>
    <xf numFmtId="0" fontId="30" fillId="0" borderId="0" xfId="0" applyNumberFormat="1" applyFont="1" applyFill="1" applyAlignment="1" applyProtection="1">
      <alignment wrapText="1"/>
    </xf>
    <xf numFmtId="0" fontId="0" fillId="0" borderId="0" xfId="0" quotePrefix="1" applyFont="1" applyFill="1" applyAlignment="1" applyProtection="1">
      <alignment vertical="center" wrapText="1"/>
    </xf>
    <xf numFmtId="0" fontId="7" fillId="0" borderId="0" xfId="0" applyNumberFormat="1" applyFont="1" applyFill="1" applyAlignment="1" applyProtection="1">
      <alignment vertical="top" wrapText="1"/>
    </xf>
    <xf numFmtId="4" fontId="5" fillId="2" borderId="0" xfId="10" applyAlignment="1" applyProtection="1">
      <alignment horizontal="right"/>
      <protection locked="0"/>
    </xf>
    <xf numFmtId="0" fontId="7" fillId="0" borderId="9" xfId="3" applyNumberFormat="1" applyFont="1" applyFill="1" applyBorder="1" applyAlignment="1" applyProtection="1">
      <alignment vertical="center" wrapText="1"/>
    </xf>
    <xf numFmtId="0" fontId="5" fillId="0" borderId="9" xfId="3" applyNumberFormat="1" applyFont="1" applyFill="1" applyBorder="1" applyAlignment="1" applyProtection="1">
      <alignment horizontal="right" vertical="center"/>
    </xf>
    <xf numFmtId="166" fontId="5" fillId="0" borderId="9" xfId="3" applyNumberFormat="1" applyFont="1" applyFill="1" applyBorder="1" applyAlignment="1" applyProtection="1">
      <alignment horizontal="right" vertical="center" shrinkToFit="1"/>
    </xf>
    <xf numFmtId="167" fontId="5" fillId="0" borderId="9" xfId="3" applyNumberFormat="1" applyFont="1" applyFill="1" applyBorder="1" applyAlignment="1" applyProtection="1">
      <alignment horizontal="right" vertical="center" shrinkToFit="1"/>
    </xf>
    <xf numFmtId="0" fontId="0" fillId="0" borderId="0" xfId="0" applyFont="1" applyFill="1" applyAlignment="1" applyProtection="1">
      <alignment horizontal="left" vertical="top" wrapText="1"/>
    </xf>
    <xf numFmtId="4" fontId="5" fillId="0" borderId="0" xfId="10" applyFill="1" applyAlignment="1" applyProtection="1">
      <alignment horizontal="right"/>
      <protection locked="0"/>
    </xf>
    <xf numFmtId="0" fontId="31" fillId="0" borderId="0" xfId="0" applyFont="1" applyFill="1" applyAlignment="1" applyProtection="1">
      <alignment vertical="top" wrapText="1"/>
    </xf>
    <xf numFmtId="4" fontId="5" fillId="2" borderId="0" xfId="10" applyFont="1" applyAlignment="1" applyProtection="1">
      <alignment horizontal="right"/>
      <protection locked="0"/>
    </xf>
    <xf numFmtId="4" fontId="36" fillId="0" borderId="0" xfId="0" applyNumberFormat="1" applyFont="1" applyFill="1" applyBorder="1" applyAlignment="1" applyProtection="1">
      <alignment horizontal="right" wrapText="1"/>
    </xf>
    <xf numFmtId="0" fontId="36" fillId="0" borderId="0" xfId="0" applyFont="1" applyFill="1" applyProtection="1"/>
    <xf numFmtId="167" fontId="37" fillId="0" borderId="0" xfId="0" applyNumberFormat="1" applyFont="1" applyFill="1" applyAlignment="1" applyProtection="1">
      <alignment horizontal="right" shrinkToFit="1"/>
    </xf>
    <xf numFmtId="166" fontId="37" fillId="0" borderId="0" xfId="0" applyNumberFormat="1" applyFont="1" applyFill="1" applyAlignment="1" applyProtection="1">
      <alignment horizontal="right" shrinkToFit="1"/>
    </xf>
    <xf numFmtId="0" fontId="38" fillId="0" borderId="0" xfId="0" applyFont="1" applyFill="1" applyProtection="1"/>
    <xf numFmtId="0" fontId="39" fillId="0" borderId="0" xfId="0" applyFont="1" applyFill="1" applyProtection="1"/>
    <xf numFmtId="0" fontId="0" fillId="0" borderId="0" xfId="0" applyFont="1" applyFill="1" applyAlignment="1" applyProtection="1">
      <alignment vertical="top" wrapText="1"/>
    </xf>
    <xf numFmtId="0" fontId="7" fillId="0" borderId="10" xfId="3" applyNumberFormat="1" applyFont="1" applyFill="1" applyBorder="1" applyAlignment="1" applyProtection="1">
      <alignment vertical="center" wrapText="1"/>
    </xf>
    <xf numFmtId="0" fontId="5" fillId="0" borderId="11" xfId="3" applyNumberFormat="1" applyFont="1" applyFill="1" applyBorder="1" applyAlignment="1" applyProtection="1">
      <alignment horizontal="right" vertical="center"/>
    </xf>
    <xf numFmtId="166" fontId="5" fillId="0" borderId="11" xfId="3" applyNumberFormat="1" applyFont="1" applyFill="1" applyBorder="1" applyAlignment="1" applyProtection="1">
      <alignment horizontal="right" vertical="center" shrinkToFit="1"/>
    </xf>
    <xf numFmtId="167" fontId="5" fillId="0" borderId="12" xfId="3" applyNumberFormat="1" applyFont="1" applyFill="1" applyBorder="1" applyAlignment="1" applyProtection="1">
      <alignment horizontal="right" vertical="center" shrinkToFit="1"/>
    </xf>
    <xf numFmtId="167" fontId="5" fillId="0" borderId="10" xfId="3" applyNumberFormat="1" applyFont="1" applyFill="1" applyBorder="1" applyAlignment="1" applyProtection="1">
      <alignment horizontal="right" vertical="center" shrinkToFit="1"/>
    </xf>
    <xf numFmtId="167" fontId="30" fillId="0" borderId="0" xfId="0" applyNumberFormat="1" applyFont="1" applyFill="1" applyAlignment="1" applyProtection="1">
      <alignment horizontal="right" shrinkToFit="1"/>
      <protection locked="0"/>
    </xf>
    <xf numFmtId="0" fontId="30" fillId="0" borderId="0" xfId="0" applyNumberFormat="1" applyFont="1" applyFill="1" applyAlignment="1" applyProtection="1">
      <protection locked="0"/>
    </xf>
    <xf numFmtId="4" fontId="0" fillId="0" borderId="0" xfId="0" applyNumberFormat="1" applyFont="1" applyFill="1" applyAlignment="1" applyProtection="1">
      <alignment vertical="center" wrapText="1"/>
    </xf>
    <xf numFmtId="167" fontId="0" fillId="0" borderId="0" xfId="0" applyNumberFormat="1" applyFont="1" applyFill="1" applyAlignment="1" applyProtection="1">
      <alignment vertical="center" wrapText="1"/>
    </xf>
    <xf numFmtId="0" fontId="35" fillId="0" borderId="0" xfId="0" applyFont="1" applyFill="1" applyAlignment="1" applyProtection="1">
      <alignment vertical="center" wrapText="1"/>
    </xf>
    <xf numFmtId="0" fontId="5" fillId="0" borderId="0" xfId="0" applyFont="1" applyAlignment="1" applyProtection="1">
      <alignment horizontal="right"/>
      <protection hidden="1"/>
    </xf>
    <xf numFmtId="0" fontId="7" fillId="0" borderId="0" xfId="0" applyFont="1" applyProtection="1">
      <protection hidden="1"/>
    </xf>
    <xf numFmtId="0" fontId="27" fillId="0" borderId="0" xfId="0" applyNumberFormat="1" applyFont="1" applyFill="1" applyAlignment="1" applyProtection="1">
      <alignment vertical="top"/>
      <protection locked="0"/>
    </xf>
    <xf numFmtId="0" fontId="28" fillId="0" borderId="0" xfId="0" applyNumberFormat="1" applyFont="1" applyFill="1" applyAlignment="1" applyProtection="1">
      <alignment vertical="top"/>
      <protection locked="0"/>
    </xf>
    <xf numFmtId="1" fontId="9" fillId="0" borderId="0" xfId="0" applyNumberFormat="1" applyFont="1" applyFill="1" applyBorder="1" applyAlignment="1" applyProtection="1">
      <alignment horizontal="left" vertical="top" wrapText="1"/>
    </xf>
    <xf numFmtId="0" fontId="0" fillId="0" borderId="0" xfId="0" applyFont="1" applyFill="1" applyAlignment="1" applyProtection="1">
      <alignment horizontal="left" vertical="center" wrapText="1"/>
    </xf>
    <xf numFmtId="0" fontId="5" fillId="0" borderId="0" xfId="0" applyFont="1" applyFill="1" applyAlignment="1" applyProtection="1">
      <alignment horizontal="left"/>
    </xf>
    <xf numFmtId="1" fontId="7" fillId="0" borderId="0" xfId="3" applyNumberFormat="1" applyFont="1" applyFill="1" applyBorder="1" applyAlignment="1" applyProtection="1">
      <alignment horizontal="right" vertical="center"/>
    </xf>
    <xf numFmtId="166" fontId="7" fillId="0" borderId="0" xfId="3" applyNumberFormat="1" applyFont="1" applyFill="1" applyBorder="1" applyAlignment="1" applyProtection="1">
      <alignment horizontal="right" vertical="center" shrinkToFit="1"/>
    </xf>
    <xf numFmtId="167" fontId="7" fillId="0" borderId="14" xfId="3" applyNumberFormat="1" applyFont="1" applyFill="1" applyBorder="1" applyAlignment="1" applyProtection="1">
      <alignment horizontal="right" vertical="center" shrinkToFit="1"/>
    </xf>
    <xf numFmtId="168" fontId="5" fillId="0" borderId="0" xfId="3" applyNumberFormat="1" applyFont="1" applyFill="1" applyBorder="1" applyAlignment="1" applyProtection="1">
      <alignment horizontal="right" vertical="center" shrinkToFit="1"/>
    </xf>
    <xf numFmtId="1" fontId="5" fillId="0" borderId="15" xfId="3" quotePrefix="1" applyNumberFormat="1" applyFont="1" applyFill="1" applyBorder="1" applyAlignment="1" applyProtection="1">
      <alignment horizontal="left" vertical="center"/>
    </xf>
    <xf numFmtId="1" fontId="5" fillId="0" borderId="16" xfId="3" applyNumberFormat="1" applyFont="1" applyFill="1" applyBorder="1" applyAlignment="1" applyProtection="1">
      <alignment vertical="center"/>
    </xf>
    <xf numFmtId="1" fontId="5" fillId="0" borderId="16" xfId="3" applyNumberFormat="1" applyFont="1" applyFill="1" applyBorder="1" applyAlignment="1" applyProtection="1">
      <alignment horizontal="right" vertical="center"/>
    </xf>
    <xf numFmtId="166" fontId="5" fillId="0" borderId="16" xfId="3" applyNumberFormat="1" applyFont="1" applyFill="1" applyBorder="1" applyAlignment="1" applyProtection="1">
      <alignment horizontal="right" vertical="center" shrinkToFit="1"/>
    </xf>
    <xf numFmtId="167" fontId="5" fillId="0" borderId="16" xfId="3" applyNumberFormat="1" applyFont="1" applyFill="1" applyBorder="1" applyAlignment="1" applyProtection="1">
      <alignment horizontal="right" vertical="center" shrinkToFit="1"/>
    </xf>
    <xf numFmtId="167" fontId="7" fillId="0" borderId="16" xfId="3" applyNumberFormat="1" applyFont="1" applyFill="1" applyBorder="1" applyAlignment="1" applyProtection="1">
      <alignment vertical="center" shrinkToFit="1"/>
    </xf>
    <xf numFmtId="0" fontId="42" fillId="0" borderId="0" xfId="0" applyFont="1" applyFill="1" applyAlignment="1" applyProtection="1">
      <alignment vertical="center" wrapText="1"/>
    </xf>
    <xf numFmtId="0" fontId="44" fillId="0" borderId="0" xfId="0" applyFont="1" applyFill="1" applyAlignment="1" applyProtection="1">
      <alignment vertical="center" wrapText="1"/>
    </xf>
    <xf numFmtId="0" fontId="5" fillId="0" borderId="0" xfId="0" quotePrefix="1" applyFont="1" applyFill="1" applyProtection="1"/>
    <xf numFmtId="0" fontId="45" fillId="0" borderId="0" xfId="0" quotePrefix="1" applyNumberFormat="1" applyFont="1" applyFill="1" applyBorder="1" applyAlignment="1" applyProtection="1">
      <alignment horizontal="left" vertical="top"/>
    </xf>
    <xf numFmtId="0" fontId="43" fillId="0" borderId="0" xfId="0" applyFont="1" applyFill="1" applyAlignment="1" applyProtection="1">
      <alignment horizontal="left" vertical="top" wrapText="1"/>
    </xf>
    <xf numFmtId="0" fontId="44" fillId="0" borderId="0" xfId="0" applyFont="1" applyFill="1" applyAlignment="1" applyProtection="1">
      <alignment horizontal="left" vertical="center" wrapText="1"/>
    </xf>
    <xf numFmtId="0" fontId="35" fillId="0" borderId="0" xfId="0" applyFont="1" applyFill="1" applyAlignment="1" applyProtection="1">
      <alignment vertical="top" wrapText="1"/>
    </xf>
    <xf numFmtId="0" fontId="7" fillId="0" borderId="0" xfId="0" applyNumberFormat="1" applyFont="1" applyFill="1" applyBorder="1" applyAlignment="1" applyProtection="1">
      <alignment vertical="top"/>
    </xf>
    <xf numFmtId="0" fontId="27" fillId="0" borderId="0" xfId="0" applyNumberFormat="1" applyFont="1" applyAlignment="1" applyProtection="1">
      <alignment vertical="top"/>
    </xf>
    <xf numFmtId="0" fontId="27" fillId="0" borderId="0" xfId="0" applyNumberFormat="1" applyFont="1" applyAlignment="1" applyProtection="1">
      <alignment horizontal="center" vertical="top"/>
    </xf>
    <xf numFmtId="0" fontId="0" fillId="0" borderId="0" xfId="0" applyFont="1" applyFill="1" applyAlignment="1" applyProtection="1">
      <alignment horizontal="center" vertical="center" wrapText="1"/>
    </xf>
    <xf numFmtId="0" fontId="30" fillId="0" borderId="0" xfId="30" applyNumberFormat="1" applyFont="1" applyFill="1" applyBorder="1" applyAlignment="1" applyProtection="1">
      <alignment vertical="top" wrapText="1"/>
    </xf>
    <xf numFmtId="0" fontId="30" fillId="0" borderId="0" xfId="30" quotePrefix="1" applyNumberFormat="1" applyFont="1" applyFill="1" applyBorder="1" applyAlignment="1" applyProtection="1">
      <alignment vertical="top" wrapText="1"/>
    </xf>
    <xf numFmtId="0" fontId="12" fillId="0" borderId="0" xfId="0" applyNumberFormat="1" applyFont="1" applyFill="1" applyBorder="1" applyAlignment="1" applyProtection="1">
      <alignment horizontal="right" wrapText="1"/>
    </xf>
    <xf numFmtId="0" fontId="26" fillId="0" borderId="0" xfId="0" applyFont="1" applyFill="1" applyBorder="1" applyAlignment="1" applyProtection="1">
      <alignment vertical="center" wrapText="1"/>
      <protection hidden="1"/>
    </xf>
    <xf numFmtId="1" fontId="26" fillId="0" borderId="0" xfId="0" applyNumberFormat="1" applyFont="1" applyFill="1" applyBorder="1" applyAlignment="1" applyProtection="1">
      <alignment horizontal="right" vertical="top" wrapText="1"/>
      <protection hidden="1"/>
    </xf>
    <xf numFmtId="0" fontId="30" fillId="0" borderId="0" xfId="0" applyNumberFormat="1" applyFont="1" applyAlignment="1" applyProtection="1"/>
    <xf numFmtId="1" fontId="30" fillId="0" borderId="0" xfId="0" applyNumberFormat="1" applyFont="1" applyAlignment="1" applyProtection="1"/>
    <xf numFmtId="0" fontId="5" fillId="0" borderId="0" xfId="0" applyFont="1" applyAlignment="1" applyProtection="1">
      <alignment horizontal="left" vertical="top" wrapText="1"/>
    </xf>
    <xf numFmtId="4" fontId="5" fillId="0" borderId="0" xfId="0" applyNumberFormat="1" applyFont="1" applyFill="1" applyBorder="1" applyAlignment="1" applyProtection="1">
      <alignment horizontal="right"/>
      <protection locked="0"/>
    </xf>
    <xf numFmtId="0" fontId="5" fillId="0" borderId="0" xfId="0" applyNumberFormat="1" applyFont="1" applyFill="1" applyBorder="1" applyAlignment="1" applyProtection="1">
      <alignment horizontal="right" wrapText="1"/>
      <protection locked="0"/>
    </xf>
    <xf numFmtId="0" fontId="7" fillId="0" borderId="0" xfId="0" applyFont="1" applyFill="1" applyProtection="1">
      <protection locked="0"/>
    </xf>
    <xf numFmtId="0" fontId="5" fillId="0" borderId="0" xfId="0" applyFont="1" applyFill="1" applyProtection="1">
      <protection locked="0"/>
    </xf>
    <xf numFmtId="4" fontId="7" fillId="0" borderId="5" xfId="0" applyNumberFormat="1" applyFont="1" applyFill="1" applyBorder="1" applyAlignment="1" applyProtection="1">
      <alignment horizontal="right" vertical="center"/>
      <protection locked="0"/>
    </xf>
    <xf numFmtId="0" fontId="7" fillId="0" borderId="0" xfId="0" applyNumberFormat="1" applyFont="1" applyFill="1" applyBorder="1" applyAlignment="1" applyProtection="1">
      <alignment horizontal="fill" wrapText="1"/>
      <protection locked="0"/>
    </xf>
    <xf numFmtId="0" fontId="24" fillId="0" borderId="0" xfId="0" applyFont="1" applyFill="1" applyProtection="1">
      <protection locked="0"/>
    </xf>
    <xf numFmtId="4" fontId="31" fillId="0" borderId="0" xfId="0" applyNumberFormat="1" applyFont="1" applyFill="1" applyAlignment="1" applyProtection="1">
      <alignment horizontal="right"/>
      <protection locked="0"/>
    </xf>
    <xf numFmtId="2" fontId="5" fillId="0" borderId="0" xfId="0" applyNumberFormat="1" applyFont="1" applyFill="1" applyAlignment="1" applyProtection="1">
      <alignment horizontal="right"/>
      <protection locked="0"/>
    </xf>
    <xf numFmtId="4" fontId="7" fillId="0" borderId="0" xfId="0" applyNumberFormat="1" applyFont="1" applyFill="1" applyBorder="1" applyAlignment="1" applyProtection="1">
      <alignment horizontal="right" vertical="center"/>
      <protection locked="0"/>
    </xf>
    <xf numFmtId="1" fontId="46" fillId="0" borderId="0" xfId="0" applyNumberFormat="1" applyFont="1" applyFill="1" applyBorder="1" applyAlignment="1" applyProtection="1">
      <alignment horizontal="right" vertical="top" wrapText="1"/>
    </xf>
    <xf numFmtId="0" fontId="36" fillId="0" borderId="0" xfId="0" applyNumberFormat="1" applyFont="1" applyFill="1" applyBorder="1" applyAlignment="1" applyProtection="1">
      <alignment horizontal="right" wrapText="1"/>
    </xf>
    <xf numFmtId="4" fontId="36" fillId="2" borderId="0" xfId="10" applyFont="1" applyAlignment="1" applyProtection="1">
      <alignment horizontal="right"/>
      <protection locked="0"/>
    </xf>
    <xf numFmtId="1" fontId="47" fillId="0" borderId="0" xfId="0" applyNumberFormat="1" applyFont="1" applyFill="1" applyBorder="1" applyAlignment="1" applyProtection="1">
      <alignment horizontal="right" vertical="top" wrapText="1"/>
    </xf>
    <xf numFmtId="0" fontId="48" fillId="0" borderId="0" xfId="0" applyNumberFormat="1" applyFont="1" applyFill="1" applyBorder="1" applyAlignment="1" applyProtection="1">
      <alignment vertical="top" wrapText="1"/>
    </xf>
    <xf numFmtId="0" fontId="48" fillId="0" borderId="0" xfId="0" applyFont="1" applyFill="1" applyProtection="1"/>
    <xf numFmtId="0" fontId="48" fillId="0" borderId="0" xfId="0" applyFont="1" applyFill="1" applyProtection="1">
      <protection locked="0"/>
    </xf>
    <xf numFmtId="0" fontId="48" fillId="0" borderId="0" xfId="0" quotePrefix="1" applyFont="1" applyFill="1" applyAlignment="1" applyProtection="1">
      <alignment vertical="top" wrapText="1"/>
    </xf>
    <xf numFmtId="0" fontId="48" fillId="0" borderId="0" xfId="0" applyNumberFormat="1" applyFont="1" applyFill="1" applyBorder="1" applyAlignment="1" applyProtection="1">
      <alignment horizontal="right" wrapText="1"/>
    </xf>
    <xf numFmtId="4" fontId="48" fillId="0" borderId="0" xfId="0" applyNumberFormat="1" applyFont="1" applyFill="1" applyBorder="1" applyAlignment="1" applyProtection="1">
      <alignment horizontal="right" wrapText="1"/>
    </xf>
    <xf numFmtId="167" fontId="48" fillId="0" borderId="0" xfId="0" applyNumberFormat="1" applyFont="1" applyFill="1" applyAlignment="1" applyProtection="1">
      <alignment horizontal="right" shrinkToFit="1"/>
    </xf>
    <xf numFmtId="4" fontId="48" fillId="2" borderId="0" xfId="10" applyFont="1" applyAlignment="1" applyProtection="1">
      <alignment horizontal="right"/>
    </xf>
    <xf numFmtId="0" fontId="37" fillId="0" borderId="0" xfId="0" applyNumberFormat="1" applyFont="1" applyFill="1" applyAlignment="1" applyProtection="1">
      <alignment vertical="top" wrapText="1"/>
    </xf>
    <xf numFmtId="4" fontId="36" fillId="3" borderId="0" xfId="10" applyFont="1" applyFill="1" applyAlignment="1" applyProtection="1">
      <alignment horizontal="right"/>
      <protection locked="0"/>
    </xf>
    <xf numFmtId="0" fontId="37" fillId="0" borderId="0" xfId="0" quotePrefix="1" applyNumberFormat="1" applyFont="1" applyFill="1" applyAlignment="1" applyProtection="1">
      <alignment vertical="top" wrapText="1"/>
    </xf>
    <xf numFmtId="0" fontId="27" fillId="0" borderId="0" xfId="0" quotePrefix="1" applyNumberFormat="1" applyFont="1" applyAlignment="1" applyProtection="1">
      <alignment horizontal="left" vertical="top" wrapText="1"/>
      <protection locked="0"/>
    </xf>
  </cellXfs>
  <cellStyles count="32">
    <cellStyle name="Comma 3 2" xfId="15"/>
    <cellStyle name="Comma 3 3" xfId="16"/>
    <cellStyle name="Comma 3 4" xfId="17"/>
    <cellStyle name="Comma 4 2" xfId="18"/>
    <cellStyle name="Comma 4 3" xfId="19"/>
    <cellStyle name="Comma 4 4" xfId="20"/>
    <cellStyle name="Comma 5 2" xfId="21"/>
    <cellStyle name="Comma 6 2" xfId="22"/>
    <cellStyle name="Hiperpovezava 2" xfId="23"/>
    <cellStyle name="Naslov" xfId="1" builtinId="15" customBuiltin="1"/>
    <cellStyle name="Navadno" xfId="0" builtinId="0"/>
    <cellStyle name="Navadno 2" xfId="24"/>
    <cellStyle name="Navadno_04164-00_pzr_5_p_1" xfId="2"/>
    <cellStyle name="Navadno_08130-A0-PZR-5-GEN INKUBATOR_ver1_delovna (3)" xfId="3"/>
    <cellStyle name="Navadno_15natokzidovi" xfId="29"/>
    <cellStyle name="Navadno_PGD, zu" xfId="30"/>
    <cellStyle name="Normal_1.3.2" xfId="4"/>
    <cellStyle name="Odstotek" xfId="5" builtinId="5"/>
    <cellStyle name="Odstotek 2" xfId="6"/>
    <cellStyle name="Odstotek 2 2" xfId="13"/>
    <cellStyle name="Percent 3 2" xfId="25"/>
    <cellStyle name="Percent 3 3" xfId="26"/>
    <cellStyle name="Percent 3 4" xfId="27"/>
    <cellStyle name="Percent 5 2" xfId="28"/>
    <cellStyle name="Pomoc" xfId="7"/>
    <cellStyle name="Rekapitulacija" xfId="8"/>
    <cellStyle name="Slog 1" xfId="9"/>
    <cellStyle name="STOLPEC_E" xfId="10"/>
    <cellStyle name="Valuta 2" xfId="11"/>
    <cellStyle name="Valuta 3" xfId="31"/>
    <cellStyle name="Vejica 2" xfId="12"/>
    <cellStyle name="Vejica 2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47625</xdr:colOff>
      <xdr:row>0</xdr:row>
      <xdr:rowOff>19050</xdr:rowOff>
    </xdr:from>
    <xdr:to>
      <xdr:col>5</xdr:col>
      <xdr:colOff>609600</xdr:colOff>
      <xdr:row>1</xdr:row>
      <xdr:rowOff>161925</xdr:rowOff>
    </xdr:to>
    <xdr:pic>
      <xdr:nvPicPr>
        <xdr:cNvPr id="2" name="Picture 1" descr="SAVAZNAK">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24425" y="1905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47625</xdr:colOff>
      <xdr:row>0</xdr:row>
      <xdr:rowOff>19050</xdr:rowOff>
    </xdr:from>
    <xdr:to>
      <xdr:col>5</xdr:col>
      <xdr:colOff>609600</xdr:colOff>
      <xdr:row>1</xdr:row>
      <xdr:rowOff>161925</xdr:rowOff>
    </xdr:to>
    <xdr:pic>
      <xdr:nvPicPr>
        <xdr:cNvPr id="2" name="Picture 1" descr="SAVAZNAK">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24425" y="19050"/>
          <a:ext cx="5619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86325" y="0"/>
          <a:ext cx="561975"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561975</xdr:colOff>
      <xdr:row>1</xdr:row>
      <xdr:rowOff>142875</xdr:rowOff>
    </xdr:to>
    <xdr:pic>
      <xdr:nvPicPr>
        <xdr:cNvPr id="2" name="Picture 1" descr="SAVAZNAK">
          <a:extLst>
            <a:ext uri="{FF2B5EF4-FFF2-40B4-BE49-F238E27FC236}">
              <a16:creationId xmlns:a16="http://schemas.microsoft.com/office/drawing/2014/main" id="{4F9D3051-B064-42F5-AFD9-96597F2BB6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14900" y="0"/>
          <a:ext cx="561975"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indexed="41"/>
  </sheetPr>
  <dimension ref="A1:IN56"/>
  <sheetViews>
    <sheetView showZeros="0" view="pageBreakPreview" topLeftCell="A19" zoomScaleNormal="100" zoomScaleSheetLayoutView="100" workbookViewId="0">
      <selection activeCell="B32" sqref="B32"/>
    </sheetView>
  </sheetViews>
  <sheetFormatPr defaultColWidth="9" defaultRowHeight="12"/>
  <cols>
    <col min="1" max="1" width="4.28515625" style="13" customWidth="1"/>
    <col min="2" max="2" width="40.7109375" style="15" customWidth="1"/>
    <col min="3" max="3" width="4.7109375" style="1" customWidth="1"/>
    <col min="4" max="4" width="7.7109375" style="2" customWidth="1"/>
    <col min="5" max="5" width="15.7109375" style="3" customWidth="1"/>
    <col min="6" max="6" width="15.42578125" style="3" customWidth="1"/>
    <col min="7" max="7" width="9" style="12" hidden="1" customWidth="1"/>
    <col min="8" max="8" width="9" style="12"/>
    <col min="9" max="9" width="0" style="12" hidden="1" customWidth="1"/>
    <col min="10" max="16384" width="9" style="12"/>
  </cols>
  <sheetData>
    <row r="1" spans="1:248" s="5" customFormat="1" ht="14.1" customHeight="1"/>
    <row r="2" spans="1:248" s="5" customFormat="1" ht="14.1" customHeight="1">
      <c r="A2" s="23"/>
      <c r="B2" s="23"/>
      <c r="C2" s="23"/>
      <c r="D2" s="23"/>
      <c r="E2" s="23"/>
    </row>
    <row r="3" spans="1:248" s="22" customFormat="1" ht="9">
      <c r="A3" s="19"/>
      <c r="B3" s="17" t="s">
        <v>0</v>
      </c>
      <c r="C3" s="20"/>
      <c r="D3" s="20"/>
      <c r="E3" s="21"/>
      <c r="F3" s="75"/>
      <c r="G3" s="18"/>
    </row>
    <row r="4" spans="1:248">
      <c r="A4" s="7"/>
      <c r="B4" s="8"/>
      <c r="C4" s="9"/>
      <c r="D4" s="10"/>
      <c r="E4" s="11"/>
      <c r="F4" s="11"/>
    </row>
    <row r="5" spans="1:248" s="16" customFormat="1" ht="12.75">
      <c r="A5" s="122"/>
      <c r="B5" s="123"/>
      <c r="C5" s="124"/>
      <c r="D5" s="125"/>
      <c r="E5" s="126"/>
      <c r="F5" s="126"/>
    </row>
    <row r="6" spans="1:248" s="16" customFormat="1" ht="12.75">
      <c r="A6" s="122"/>
      <c r="B6" s="123"/>
      <c r="C6" s="124"/>
      <c r="D6" s="125"/>
      <c r="E6" s="126"/>
      <c r="F6" s="126"/>
    </row>
    <row r="7" spans="1:248" s="16" customFormat="1" ht="15.75">
      <c r="A7" s="122"/>
      <c r="B7" s="141" t="s">
        <v>37</v>
      </c>
      <c r="C7" s="124"/>
      <c r="D7" s="125"/>
      <c r="E7" s="126"/>
      <c r="F7" s="126"/>
    </row>
    <row r="8" spans="1:248" s="16" customFormat="1" ht="47.25">
      <c r="A8" s="122"/>
      <c r="B8" s="141" t="s">
        <v>41</v>
      </c>
      <c r="C8" s="124"/>
      <c r="D8" s="125"/>
      <c r="E8" s="126"/>
      <c r="F8" s="126"/>
    </row>
    <row r="9" spans="1:248" s="16" customFormat="1" ht="15.75">
      <c r="A9" s="127" t="s">
        <v>6</v>
      </c>
      <c r="B9" s="141"/>
      <c r="C9" s="128"/>
      <c r="D9" s="129"/>
      <c r="E9" s="100"/>
      <c r="F9" s="100"/>
    </row>
    <row r="10" spans="1:248" s="16" customFormat="1" ht="15.75">
      <c r="A10" s="130"/>
      <c r="B10" s="141"/>
      <c r="C10" s="128"/>
      <c r="D10" s="129"/>
      <c r="E10" s="100"/>
      <c r="F10" s="100"/>
    </row>
    <row r="11" spans="1:248" s="16" customFormat="1" ht="31.5" customHeight="1">
      <c r="A11" s="130"/>
      <c r="B11" s="284" t="s">
        <v>197</v>
      </c>
      <c r="C11" s="284"/>
      <c r="D11" s="129"/>
      <c r="E11" s="100"/>
      <c r="F11" s="100"/>
    </row>
    <row r="12" spans="1:248" s="83" customFormat="1" ht="15.75">
      <c r="A12" s="130"/>
      <c r="B12" s="141"/>
      <c r="C12" s="128"/>
      <c r="D12" s="129"/>
      <c r="E12" s="100"/>
      <c r="F12" s="100"/>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2"/>
      <c r="CN12" s="82"/>
      <c r="CO12" s="82"/>
      <c r="CP12" s="82"/>
      <c r="CQ12" s="82"/>
      <c r="CR12" s="82"/>
      <c r="CS12" s="82"/>
      <c r="CT12" s="82"/>
      <c r="CU12" s="82"/>
      <c r="CV12" s="82"/>
      <c r="CW12" s="82"/>
      <c r="CX12" s="82"/>
      <c r="CY12" s="82"/>
      <c r="CZ12" s="82"/>
      <c r="DA12" s="82"/>
      <c r="DB12" s="82"/>
      <c r="DC12" s="82"/>
      <c r="DD12" s="82"/>
      <c r="DE12" s="82"/>
      <c r="DF12" s="82"/>
      <c r="DG12" s="82"/>
      <c r="DH12" s="82"/>
      <c r="DI12" s="82"/>
      <c r="DJ12" s="82"/>
      <c r="DK12" s="82"/>
      <c r="DL12" s="82"/>
      <c r="DM12" s="82"/>
      <c r="DN12" s="82"/>
      <c r="DO12" s="82"/>
      <c r="DP12" s="82"/>
      <c r="DQ12" s="82"/>
      <c r="DR12" s="82"/>
      <c r="DS12" s="82"/>
      <c r="DT12" s="82"/>
      <c r="DU12" s="82"/>
      <c r="DV12" s="82"/>
      <c r="DW12" s="82"/>
      <c r="DX12" s="82"/>
      <c r="DY12" s="82"/>
      <c r="DZ12" s="82"/>
      <c r="EA12" s="82"/>
      <c r="EB12" s="82"/>
      <c r="EC12" s="82"/>
      <c r="ED12" s="82"/>
      <c r="EE12" s="82"/>
      <c r="EF12" s="82"/>
      <c r="EG12" s="82"/>
      <c r="EH12" s="82"/>
      <c r="EI12" s="82"/>
      <c r="EJ12" s="82"/>
      <c r="EK12" s="82"/>
      <c r="EL12" s="82"/>
      <c r="EM12" s="82"/>
      <c r="EN12" s="82"/>
      <c r="EO12" s="82"/>
      <c r="EP12" s="82"/>
      <c r="EQ12" s="82"/>
      <c r="ER12" s="82"/>
      <c r="ES12" s="82"/>
      <c r="ET12" s="82"/>
      <c r="EU12" s="82"/>
      <c r="EV12" s="82"/>
      <c r="EW12" s="82"/>
      <c r="EX12" s="82"/>
      <c r="EY12" s="82"/>
      <c r="EZ12" s="82"/>
      <c r="FA12" s="82"/>
      <c r="FB12" s="82"/>
      <c r="FC12" s="82"/>
      <c r="FD12" s="82"/>
      <c r="FE12" s="82"/>
      <c r="FF12" s="82"/>
      <c r="FG12" s="82"/>
      <c r="FH12" s="82"/>
      <c r="FI12" s="82"/>
      <c r="FJ12" s="82"/>
      <c r="FK12" s="82"/>
      <c r="FL12" s="82"/>
      <c r="FM12" s="82"/>
      <c r="FN12" s="82"/>
      <c r="FO12" s="82"/>
      <c r="FP12" s="82"/>
      <c r="FQ12" s="82"/>
      <c r="FR12" s="82"/>
      <c r="FS12" s="82"/>
      <c r="FT12" s="82"/>
      <c r="FU12" s="82"/>
      <c r="FV12" s="82"/>
      <c r="FW12" s="82"/>
      <c r="FX12" s="82"/>
      <c r="FY12" s="82"/>
      <c r="FZ12" s="82"/>
      <c r="GA12" s="82"/>
      <c r="GB12" s="82"/>
      <c r="GC12" s="82"/>
      <c r="GD12" s="82"/>
      <c r="GE12" s="82"/>
      <c r="GF12" s="82"/>
      <c r="GG12" s="82"/>
      <c r="GH12" s="82"/>
      <c r="GI12" s="82"/>
      <c r="GJ12" s="82"/>
      <c r="GK12" s="82"/>
      <c r="GL12" s="82"/>
      <c r="GM12" s="82"/>
      <c r="GN12" s="82"/>
      <c r="GO12" s="82"/>
      <c r="GP12" s="82"/>
      <c r="GQ12" s="82"/>
      <c r="GR12" s="82"/>
      <c r="GS12" s="82"/>
      <c r="GT12" s="82"/>
      <c r="GU12" s="82"/>
      <c r="GV12" s="82"/>
      <c r="GW12" s="82"/>
      <c r="GX12" s="82"/>
      <c r="GY12" s="82"/>
      <c r="GZ12" s="82"/>
      <c r="HA12" s="82"/>
      <c r="HB12" s="82"/>
      <c r="HC12" s="82"/>
      <c r="HD12" s="82"/>
      <c r="HE12" s="82"/>
      <c r="HF12" s="82"/>
      <c r="HG12" s="82"/>
      <c r="HH12" s="82"/>
      <c r="HI12" s="82"/>
      <c r="HJ12" s="82"/>
      <c r="HK12" s="82"/>
      <c r="HL12" s="82"/>
      <c r="HM12" s="82"/>
      <c r="HN12" s="82"/>
      <c r="HO12" s="82"/>
      <c r="HP12" s="82"/>
      <c r="HQ12" s="82"/>
      <c r="HR12" s="82"/>
      <c r="HS12" s="82"/>
      <c r="HT12" s="82"/>
      <c r="HU12" s="82"/>
      <c r="HV12" s="82"/>
      <c r="HW12" s="82"/>
      <c r="HX12" s="82"/>
      <c r="HY12" s="82"/>
      <c r="HZ12" s="82"/>
      <c r="IA12" s="82"/>
      <c r="IB12" s="82"/>
      <c r="IC12" s="82"/>
      <c r="ID12" s="82"/>
      <c r="IE12" s="82"/>
      <c r="IF12" s="82"/>
      <c r="IG12" s="82"/>
      <c r="IH12" s="82"/>
      <c r="II12" s="82"/>
      <c r="IJ12" s="82"/>
      <c r="IK12" s="82"/>
      <c r="IL12" s="82"/>
      <c r="IM12" s="82"/>
      <c r="IN12" s="82"/>
    </row>
    <row r="13" spans="1:248" s="16" customFormat="1" ht="15.75">
      <c r="A13" s="130"/>
      <c r="B13" s="141"/>
      <c r="C13" s="128"/>
      <c r="D13" s="129"/>
      <c r="E13" s="100"/>
      <c r="F13" s="100"/>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c r="BT13" s="47"/>
      <c r="BU13" s="47"/>
      <c r="BV13" s="47"/>
      <c r="BW13" s="47"/>
      <c r="BX13" s="47"/>
      <c r="BY13" s="47"/>
      <c r="BZ13" s="47"/>
      <c r="CA13" s="47"/>
      <c r="CB13" s="47"/>
      <c r="CC13" s="47"/>
      <c r="CD13" s="47"/>
      <c r="CE13" s="47"/>
      <c r="CF13" s="47"/>
      <c r="CG13" s="47"/>
      <c r="CH13" s="47"/>
      <c r="CI13" s="47"/>
      <c r="CJ13" s="47"/>
      <c r="CK13" s="47"/>
      <c r="CL13" s="47"/>
      <c r="CM13" s="47"/>
      <c r="CN13" s="47"/>
      <c r="CO13" s="47"/>
      <c r="CP13" s="47"/>
      <c r="CQ13" s="47"/>
      <c r="CR13" s="47"/>
      <c r="CS13" s="47"/>
      <c r="CT13" s="47"/>
      <c r="CU13" s="47"/>
      <c r="CV13" s="47"/>
      <c r="CW13" s="47"/>
      <c r="CX13" s="47"/>
      <c r="CY13" s="47"/>
      <c r="CZ13" s="47"/>
      <c r="DA13" s="47"/>
      <c r="DB13" s="47"/>
      <c r="DC13" s="47"/>
      <c r="DD13" s="47"/>
      <c r="DE13" s="47"/>
      <c r="DF13" s="47"/>
      <c r="DG13" s="47"/>
      <c r="DH13" s="47"/>
      <c r="DI13" s="47"/>
      <c r="DJ13" s="47"/>
      <c r="DK13" s="47"/>
      <c r="DL13" s="47"/>
      <c r="DM13" s="47"/>
      <c r="DN13" s="47"/>
      <c r="DO13" s="47"/>
      <c r="DP13" s="47"/>
      <c r="DQ13" s="47"/>
      <c r="DR13" s="47"/>
      <c r="DS13" s="47"/>
      <c r="DT13" s="47"/>
      <c r="DU13" s="47"/>
      <c r="DV13" s="47"/>
      <c r="DW13" s="47"/>
      <c r="DX13" s="47"/>
      <c r="DY13" s="47"/>
      <c r="DZ13" s="47"/>
      <c r="EA13" s="47"/>
      <c r="EB13" s="47"/>
      <c r="EC13" s="47"/>
      <c r="ED13" s="47"/>
      <c r="EE13" s="47"/>
      <c r="EF13" s="47"/>
      <c r="EG13" s="47"/>
      <c r="EH13" s="47"/>
      <c r="EI13" s="47"/>
      <c r="EJ13" s="47"/>
      <c r="EK13" s="47"/>
      <c r="EL13" s="47"/>
      <c r="EM13" s="47"/>
      <c r="EN13" s="47"/>
      <c r="EO13" s="47"/>
      <c r="EP13" s="47"/>
      <c r="EQ13" s="47"/>
      <c r="ER13" s="47"/>
      <c r="ES13" s="47"/>
      <c r="ET13" s="47"/>
      <c r="EU13" s="47"/>
      <c r="EV13" s="47"/>
      <c r="EW13" s="47"/>
      <c r="EX13" s="47"/>
      <c r="EY13" s="47"/>
      <c r="EZ13" s="47"/>
      <c r="FA13" s="47"/>
      <c r="FB13" s="47"/>
      <c r="FC13" s="47"/>
      <c r="FD13" s="47"/>
      <c r="FE13" s="47"/>
      <c r="FF13" s="47"/>
      <c r="FG13" s="47"/>
      <c r="FH13" s="47"/>
      <c r="FI13" s="47"/>
      <c r="FJ13" s="47"/>
      <c r="FK13" s="47"/>
      <c r="FL13" s="47"/>
      <c r="FM13" s="47"/>
      <c r="FN13" s="47"/>
      <c r="FO13" s="47"/>
      <c r="FP13" s="47"/>
      <c r="FQ13" s="47"/>
      <c r="FR13" s="47"/>
      <c r="FS13" s="47"/>
      <c r="FT13" s="47"/>
      <c r="FU13" s="47"/>
      <c r="FV13" s="47"/>
      <c r="FW13" s="47"/>
      <c r="FX13" s="47"/>
      <c r="FY13" s="47"/>
      <c r="FZ13" s="47"/>
      <c r="GA13" s="47"/>
      <c r="GB13" s="47"/>
      <c r="GC13" s="47"/>
      <c r="GD13" s="47"/>
      <c r="GE13" s="47"/>
      <c r="GF13" s="47"/>
      <c r="GG13" s="47"/>
      <c r="GH13" s="47"/>
      <c r="GI13" s="47"/>
      <c r="GJ13" s="47"/>
      <c r="GK13" s="47"/>
      <c r="GL13" s="47"/>
      <c r="GM13" s="47"/>
      <c r="GN13" s="47"/>
      <c r="GO13" s="47"/>
      <c r="GP13" s="47"/>
      <c r="GQ13" s="47"/>
      <c r="GR13" s="47"/>
      <c r="GS13" s="47"/>
      <c r="GT13" s="47"/>
      <c r="GU13" s="47"/>
      <c r="GV13" s="47"/>
      <c r="GW13" s="47"/>
      <c r="GX13" s="47"/>
      <c r="GY13" s="47"/>
      <c r="GZ13" s="47"/>
      <c r="HA13" s="47"/>
      <c r="HB13" s="47"/>
      <c r="HC13" s="47"/>
      <c r="HD13" s="47"/>
      <c r="HE13" s="47"/>
      <c r="HF13" s="47"/>
      <c r="HG13" s="47"/>
      <c r="HH13" s="47"/>
      <c r="HI13" s="47"/>
      <c r="HJ13" s="47"/>
      <c r="HK13" s="47"/>
      <c r="HL13" s="47"/>
      <c r="HM13" s="47"/>
      <c r="HN13" s="47"/>
      <c r="HO13" s="47"/>
      <c r="HP13" s="47"/>
      <c r="HQ13" s="47"/>
      <c r="HR13" s="47"/>
      <c r="HS13" s="47"/>
      <c r="HT13" s="47"/>
      <c r="HU13" s="47"/>
      <c r="HV13" s="47"/>
      <c r="HW13" s="47"/>
      <c r="HX13" s="47"/>
      <c r="HY13" s="47"/>
      <c r="HZ13" s="47"/>
      <c r="IA13" s="47"/>
      <c r="IB13" s="47"/>
      <c r="IC13" s="47"/>
      <c r="ID13" s="47"/>
      <c r="IE13" s="47"/>
      <c r="IF13" s="47"/>
      <c r="IG13" s="47"/>
      <c r="IH13" s="47"/>
      <c r="II13" s="47"/>
      <c r="IJ13" s="47"/>
      <c r="IK13" s="47"/>
      <c r="IL13" s="47"/>
      <c r="IM13" s="47"/>
      <c r="IN13" s="47"/>
    </row>
    <row r="14" spans="1:248" s="16" customFormat="1" ht="15.75">
      <c r="A14" s="130"/>
      <c r="B14" s="141" t="s">
        <v>38</v>
      </c>
      <c r="C14" s="128"/>
      <c r="D14" s="129"/>
      <c r="E14" s="100"/>
      <c r="F14" s="100"/>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X14" s="47"/>
      <c r="BY14" s="47"/>
      <c r="BZ14" s="47"/>
      <c r="CA14" s="47"/>
      <c r="CB14" s="47"/>
      <c r="CC14" s="47"/>
      <c r="CD14" s="47"/>
      <c r="CE14" s="47"/>
      <c r="CF14" s="47"/>
      <c r="CG14" s="47"/>
      <c r="CH14" s="47"/>
      <c r="CI14" s="47"/>
      <c r="CJ14" s="47"/>
      <c r="CK14" s="47"/>
      <c r="CL14" s="47"/>
      <c r="CM14" s="47"/>
      <c r="CN14" s="47"/>
      <c r="CO14" s="47"/>
      <c r="CP14" s="47"/>
      <c r="CQ14" s="47"/>
      <c r="CR14" s="47"/>
      <c r="CS14" s="47"/>
      <c r="CT14" s="47"/>
      <c r="CU14" s="47"/>
      <c r="CV14" s="47"/>
      <c r="CW14" s="47"/>
      <c r="CX14" s="47"/>
      <c r="CY14" s="47"/>
      <c r="CZ14" s="47"/>
      <c r="DA14" s="47"/>
      <c r="DB14" s="47"/>
      <c r="DC14" s="47"/>
      <c r="DD14" s="47"/>
      <c r="DE14" s="47"/>
      <c r="DF14" s="47"/>
      <c r="DG14" s="47"/>
      <c r="DH14" s="47"/>
      <c r="DI14" s="47"/>
      <c r="DJ14" s="47"/>
      <c r="DK14" s="47"/>
      <c r="DL14" s="47"/>
      <c r="DM14" s="47"/>
      <c r="DN14" s="47"/>
      <c r="DO14" s="47"/>
      <c r="DP14" s="47"/>
      <c r="DQ14" s="47"/>
      <c r="DR14" s="47"/>
      <c r="DS14" s="47"/>
      <c r="DT14" s="47"/>
      <c r="DU14" s="47"/>
      <c r="DV14" s="47"/>
      <c r="DW14" s="47"/>
      <c r="DX14" s="47"/>
      <c r="DY14" s="47"/>
      <c r="DZ14" s="47"/>
      <c r="EA14" s="47"/>
      <c r="EB14" s="47"/>
      <c r="EC14" s="47"/>
      <c r="ED14" s="47"/>
      <c r="EE14" s="47"/>
      <c r="EF14" s="47"/>
      <c r="EG14" s="47"/>
      <c r="EH14" s="47"/>
      <c r="EI14" s="47"/>
      <c r="EJ14" s="47"/>
      <c r="EK14" s="47"/>
      <c r="EL14" s="47"/>
      <c r="EM14" s="47"/>
      <c r="EN14" s="47"/>
      <c r="EO14" s="47"/>
      <c r="EP14" s="47"/>
      <c r="EQ14" s="47"/>
      <c r="ER14" s="47"/>
      <c r="ES14" s="47"/>
      <c r="ET14" s="47"/>
      <c r="EU14" s="47"/>
      <c r="EV14" s="47"/>
      <c r="EW14" s="47"/>
      <c r="EX14" s="47"/>
      <c r="EY14" s="47"/>
      <c r="EZ14" s="47"/>
      <c r="FA14" s="47"/>
      <c r="FB14" s="47"/>
      <c r="FC14" s="47"/>
      <c r="FD14" s="47"/>
      <c r="FE14" s="47"/>
      <c r="FF14" s="47"/>
      <c r="FG14" s="47"/>
      <c r="FH14" s="47"/>
      <c r="FI14" s="47"/>
      <c r="FJ14" s="47"/>
      <c r="FK14" s="47"/>
      <c r="FL14" s="47"/>
      <c r="FM14" s="47"/>
      <c r="FN14" s="47"/>
      <c r="FO14" s="47"/>
      <c r="FP14" s="47"/>
      <c r="FQ14" s="47"/>
      <c r="FR14" s="47"/>
      <c r="FS14" s="47"/>
      <c r="FT14" s="47"/>
      <c r="FU14" s="47"/>
      <c r="FV14" s="47"/>
      <c r="FW14" s="47"/>
      <c r="FX14" s="47"/>
      <c r="FY14" s="47"/>
      <c r="FZ14" s="47"/>
      <c r="GA14" s="47"/>
      <c r="GB14" s="47"/>
      <c r="GC14" s="47"/>
      <c r="GD14" s="47"/>
      <c r="GE14" s="47"/>
      <c r="GF14" s="47"/>
      <c r="GG14" s="47"/>
      <c r="GH14" s="47"/>
      <c r="GI14" s="47"/>
      <c r="GJ14" s="47"/>
      <c r="GK14" s="47"/>
      <c r="GL14" s="47"/>
      <c r="GM14" s="47"/>
      <c r="GN14" s="47"/>
      <c r="GO14" s="47"/>
      <c r="GP14" s="47"/>
      <c r="GQ14" s="47"/>
      <c r="GR14" s="47"/>
      <c r="GS14" s="47"/>
      <c r="GT14" s="47"/>
      <c r="GU14" s="47"/>
      <c r="GV14" s="47"/>
      <c r="GW14" s="47"/>
      <c r="GX14" s="47"/>
      <c r="GY14" s="47"/>
      <c r="GZ14" s="47"/>
      <c r="HA14" s="47"/>
      <c r="HB14" s="47"/>
      <c r="HC14" s="47"/>
      <c r="HD14" s="47"/>
      <c r="HE14" s="47"/>
      <c r="HF14" s="47"/>
      <c r="HG14" s="47"/>
      <c r="HH14" s="47"/>
      <c r="HI14" s="47"/>
      <c r="HJ14" s="47"/>
      <c r="HK14" s="47"/>
      <c r="HL14" s="47"/>
      <c r="HM14" s="47"/>
      <c r="HN14" s="47"/>
      <c r="HO14" s="47"/>
      <c r="HP14" s="47"/>
      <c r="HQ14" s="47"/>
      <c r="HR14" s="47"/>
      <c r="HS14" s="47"/>
      <c r="HT14" s="47"/>
      <c r="HU14" s="47"/>
      <c r="HV14" s="47"/>
      <c r="HW14" s="47"/>
      <c r="HX14" s="47"/>
      <c r="HY14" s="47"/>
      <c r="HZ14" s="47"/>
      <c r="IA14" s="47"/>
      <c r="IB14" s="47"/>
      <c r="IC14" s="47"/>
      <c r="ID14" s="47"/>
      <c r="IE14" s="47"/>
      <c r="IF14" s="47"/>
      <c r="IG14" s="47"/>
      <c r="IH14" s="47"/>
      <c r="II14" s="47"/>
      <c r="IJ14" s="47"/>
      <c r="IK14" s="47"/>
      <c r="IL14" s="47"/>
      <c r="IM14" s="47"/>
      <c r="IN14" s="47"/>
    </row>
    <row r="15" spans="1:248" s="16" customFormat="1" ht="51.75" customHeight="1">
      <c r="A15" s="130"/>
      <c r="B15" s="284" t="s">
        <v>42</v>
      </c>
      <c r="C15" s="284"/>
      <c r="D15" s="284"/>
      <c r="E15" s="284"/>
      <c r="F15" s="284"/>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c r="BT15" s="47"/>
      <c r="BU15" s="47"/>
      <c r="BV15" s="47"/>
      <c r="BW15" s="47"/>
      <c r="BX15" s="47"/>
      <c r="BY15" s="47"/>
      <c r="BZ15" s="47"/>
      <c r="CA15" s="47"/>
      <c r="CB15" s="47"/>
      <c r="CC15" s="47"/>
      <c r="CD15" s="47"/>
      <c r="CE15" s="47"/>
      <c r="CF15" s="47"/>
      <c r="CG15" s="47"/>
      <c r="CH15" s="47"/>
      <c r="CI15" s="47"/>
      <c r="CJ15" s="47"/>
      <c r="CK15" s="47"/>
      <c r="CL15" s="47"/>
      <c r="CM15" s="47"/>
      <c r="CN15" s="47"/>
      <c r="CO15" s="47"/>
      <c r="CP15" s="47"/>
      <c r="CQ15" s="47"/>
      <c r="CR15" s="47"/>
      <c r="CS15" s="47"/>
      <c r="CT15" s="47"/>
      <c r="CU15" s="47"/>
      <c r="CV15" s="47"/>
      <c r="CW15" s="47"/>
      <c r="CX15" s="47"/>
      <c r="CY15" s="47"/>
      <c r="CZ15" s="47"/>
      <c r="DA15" s="47"/>
      <c r="DB15" s="47"/>
      <c r="DC15" s="47"/>
      <c r="DD15" s="47"/>
      <c r="DE15" s="47"/>
      <c r="DF15" s="47"/>
      <c r="DG15" s="47"/>
      <c r="DH15" s="47"/>
      <c r="DI15" s="47"/>
      <c r="DJ15" s="47"/>
      <c r="DK15" s="47"/>
      <c r="DL15" s="47"/>
      <c r="DM15" s="47"/>
      <c r="DN15" s="47"/>
      <c r="DO15" s="47"/>
      <c r="DP15" s="47"/>
      <c r="DQ15" s="47"/>
      <c r="DR15" s="47"/>
      <c r="DS15" s="47"/>
      <c r="DT15" s="47"/>
      <c r="DU15" s="47"/>
      <c r="DV15" s="47"/>
      <c r="DW15" s="47"/>
      <c r="DX15" s="47"/>
      <c r="DY15" s="47"/>
      <c r="DZ15" s="47"/>
      <c r="EA15" s="47"/>
      <c r="EB15" s="47"/>
      <c r="EC15" s="47"/>
      <c r="ED15" s="47"/>
      <c r="EE15" s="47"/>
      <c r="EF15" s="47"/>
      <c r="EG15" s="47"/>
      <c r="EH15" s="47"/>
      <c r="EI15" s="47"/>
      <c r="EJ15" s="47"/>
      <c r="EK15" s="47"/>
      <c r="EL15" s="47"/>
      <c r="EM15" s="47"/>
      <c r="EN15" s="47"/>
      <c r="EO15" s="47"/>
      <c r="EP15" s="47"/>
      <c r="EQ15" s="47"/>
      <c r="ER15" s="47"/>
      <c r="ES15" s="47"/>
      <c r="ET15" s="47"/>
      <c r="EU15" s="47"/>
      <c r="EV15" s="47"/>
      <c r="EW15" s="47"/>
      <c r="EX15" s="47"/>
      <c r="EY15" s="47"/>
      <c r="EZ15" s="47"/>
      <c r="FA15" s="47"/>
      <c r="FB15" s="47"/>
      <c r="FC15" s="47"/>
      <c r="FD15" s="47"/>
      <c r="FE15" s="47"/>
      <c r="FF15" s="47"/>
      <c r="FG15" s="47"/>
      <c r="FH15" s="47"/>
      <c r="FI15" s="47"/>
      <c r="FJ15" s="47"/>
      <c r="FK15" s="47"/>
      <c r="FL15" s="47"/>
      <c r="FM15" s="47"/>
      <c r="FN15" s="47"/>
      <c r="FO15" s="47"/>
      <c r="FP15" s="47"/>
      <c r="FQ15" s="47"/>
      <c r="FR15" s="47"/>
      <c r="FS15" s="47"/>
      <c r="FT15" s="47"/>
      <c r="FU15" s="47"/>
      <c r="FV15" s="47"/>
      <c r="FW15" s="47"/>
      <c r="FX15" s="47"/>
      <c r="FY15" s="47"/>
      <c r="FZ15" s="47"/>
      <c r="GA15" s="47"/>
      <c r="GB15" s="47"/>
      <c r="GC15" s="47"/>
      <c r="GD15" s="47"/>
      <c r="GE15" s="47"/>
      <c r="GF15" s="47"/>
      <c r="GG15" s="47"/>
      <c r="GH15" s="47"/>
      <c r="GI15" s="47"/>
      <c r="GJ15" s="47"/>
      <c r="GK15" s="47"/>
      <c r="GL15" s="47"/>
      <c r="GM15" s="47"/>
      <c r="GN15" s="47"/>
      <c r="GO15" s="47"/>
      <c r="GP15" s="47"/>
      <c r="GQ15" s="47"/>
      <c r="GR15" s="47"/>
      <c r="GS15" s="47"/>
      <c r="GT15" s="47"/>
      <c r="GU15" s="47"/>
      <c r="GV15" s="47"/>
      <c r="GW15" s="47"/>
      <c r="GX15" s="47"/>
      <c r="GY15" s="47"/>
      <c r="GZ15" s="47"/>
      <c r="HA15" s="47"/>
      <c r="HB15" s="47"/>
      <c r="HC15" s="47"/>
      <c r="HD15" s="47"/>
      <c r="HE15" s="47"/>
      <c r="HF15" s="47"/>
      <c r="HG15" s="47"/>
      <c r="HH15" s="47"/>
      <c r="HI15" s="47"/>
      <c r="HJ15" s="47"/>
      <c r="HK15" s="47"/>
      <c r="HL15" s="47"/>
      <c r="HM15" s="47"/>
      <c r="HN15" s="47"/>
      <c r="HO15" s="47"/>
      <c r="HP15" s="47"/>
      <c r="HQ15" s="47"/>
      <c r="HR15" s="47"/>
      <c r="HS15" s="47"/>
      <c r="HT15" s="47"/>
      <c r="HU15" s="47"/>
      <c r="HV15" s="47"/>
      <c r="HW15" s="47"/>
      <c r="HX15" s="47"/>
      <c r="HY15" s="47"/>
      <c r="HZ15" s="47"/>
      <c r="IA15" s="47"/>
      <c r="IB15" s="47"/>
      <c r="IC15" s="47"/>
      <c r="ID15" s="47"/>
      <c r="IE15" s="47"/>
      <c r="IF15" s="47"/>
      <c r="IG15" s="47"/>
      <c r="IH15" s="47"/>
      <c r="II15" s="47"/>
      <c r="IJ15" s="47"/>
      <c r="IK15" s="47"/>
      <c r="IL15" s="47"/>
      <c r="IM15" s="47"/>
      <c r="IN15" s="47"/>
    </row>
    <row r="16" spans="1:248" s="16" customFormat="1" ht="15.75">
      <c r="A16" s="130"/>
      <c r="B16" s="142"/>
      <c r="C16" s="128"/>
      <c r="D16" s="129"/>
      <c r="E16" s="100"/>
      <c r="F16" s="100"/>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c r="IG16" s="47"/>
      <c r="IH16" s="47"/>
      <c r="II16" s="47"/>
      <c r="IJ16" s="47"/>
      <c r="IK16" s="47"/>
      <c r="IL16" s="47"/>
      <c r="IM16" s="47"/>
      <c r="IN16" s="47"/>
    </row>
    <row r="17" spans="1:248" s="83" customFormat="1" ht="15.75">
      <c r="A17" s="130"/>
      <c r="B17" s="142"/>
      <c r="C17" s="128"/>
      <c r="D17" s="129"/>
      <c r="E17" s="100"/>
      <c r="F17" s="100"/>
      <c r="G17" s="82">
        <f>SUM(F12:F17)</f>
        <v>0</v>
      </c>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c r="BZ17" s="82"/>
      <c r="CA17" s="82"/>
      <c r="CB17" s="82"/>
      <c r="CC17" s="82"/>
      <c r="CD17" s="82"/>
      <c r="CE17" s="82"/>
      <c r="CF17" s="82"/>
      <c r="CG17" s="82"/>
      <c r="CH17" s="82"/>
      <c r="CI17" s="82"/>
      <c r="CJ17" s="82"/>
      <c r="CK17" s="82"/>
      <c r="CL17" s="82"/>
      <c r="CM17" s="82"/>
      <c r="CN17" s="82"/>
      <c r="CO17" s="82"/>
      <c r="CP17" s="82"/>
      <c r="CQ17" s="82"/>
      <c r="CR17" s="82"/>
      <c r="CS17" s="82"/>
      <c r="CT17" s="82"/>
      <c r="CU17" s="82"/>
      <c r="CV17" s="82"/>
      <c r="CW17" s="82"/>
      <c r="CX17" s="82"/>
      <c r="CY17" s="82"/>
      <c r="CZ17" s="82"/>
      <c r="DA17" s="82"/>
      <c r="DB17" s="82"/>
      <c r="DC17" s="82"/>
      <c r="DD17" s="82"/>
      <c r="DE17" s="82"/>
      <c r="DF17" s="82"/>
      <c r="DG17" s="82"/>
      <c r="DH17" s="82"/>
      <c r="DI17" s="82"/>
      <c r="DJ17" s="82"/>
      <c r="DK17" s="82"/>
      <c r="DL17" s="82"/>
      <c r="DM17" s="82"/>
      <c r="DN17" s="82"/>
      <c r="DO17" s="82"/>
      <c r="DP17" s="82"/>
      <c r="DQ17" s="82"/>
      <c r="DR17" s="82"/>
      <c r="DS17" s="82"/>
      <c r="DT17" s="82"/>
      <c r="DU17" s="82"/>
      <c r="DV17" s="82"/>
      <c r="DW17" s="82"/>
      <c r="DX17" s="82"/>
      <c r="DY17" s="82"/>
      <c r="DZ17" s="82"/>
      <c r="EA17" s="82"/>
      <c r="EB17" s="82"/>
      <c r="EC17" s="82"/>
      <c r="ED17" s="82"/>
      <c r="EE17" s="82"/>
      <c r="EF17" s="82"/>
      <c r="EG17" s="82"/>
      <c r="EH17" s="82"/>
      <c r="EI17" s="82"/>
      <c r="EJ17" s="82"/>
      <c r="EK17" s="82"/>
      <c r="EL17" s="82"/>
      <c r="EM17" s="82"/>
      <c r="EN17" s="82"/>
      <c r="EO17" s="82"/>
      <c r="EP17" s="82"/>
      <c r="EQ17" s="82"/>
      <c r="ER17" s="82"/>
      <c r="ES17" s="82"/>
      <c r="ET17" s="82"/>
      <c r="EU17" s="82"/>
      <c r="EV17" s="82"/>
      <c r="EW17" s="82"/>
      <c r="EX17" s="82"/>
      <c r="EY17" s="82"/>
      <c r="EZ17" s="82"/>
      <c r="FA17" s="82"/>
      <c r="FB17" s="82"/>
      <c r="FC17" s="82"/>
      <c r="FD17" s="82"/>
      <c r="FE17" s="82"/>
      <c r="FF17" s="82"/>
      <c r="FG17" s="82"/>
      <c r="FH17" s="82"/>
      <c r="FI17" s="82"/>
      <c r="FJ17" s="82"/>
      <c r="FK17" s="82"/>
      <c r="FL17" s="82"/>
      <c r="FM17" s="82"/>
      <c r="FN17" s="82"/>
      <c r="FO17" s="82"/>
      <c r="FP17" s="82"/>
      <c r="FQ17" s="82"/>
      <c r="FR17" s="82"/>
      <c r="FS17" s="82"/>
      <c r="FT17" s="82"/>
      <c r="FU17" s="82"/>
      <c r="FV17" s="82"/>
      <c r="FW17" s="82"/>
      <c r="FX17" s="82"/>
      <c r="FY17" s="82"/>
      <c r="FZ17" s="82"/>
      <c r="GA17" s="82"/>
      <c r="GB17" s="82"/>
      <c r="GC17" s="82"/>
      <c r="GD17" s="82"/>
      <c r="GE17" s="82"/>
      <c r="GF17" s="82"/>
      <c r="GG17" s="82"/>
      <c r="GH17" s="82"/>
      <c r="GI17" s="82"/>
      <c r="GJ17" s="82"/>
      <c r="GK17" s="82"/>
      <c r="GL17" s="82"/>
      <c r="GM17" s="82"/>
      <c r="GN17" s="82"/>
      <c r="GO17" s="82"/>
      <c r="GP17" s="82"/>
      <c r="GQ17" s="82"/>
      <c r="GR17" s="82"/>
      <c r="GS17" s="82"/>
      <c r="GT17" s="82"/>
      <c r="GU17" s="82"/>
      <c r="GV17" s="82"/>
      <c r="GW17" s="82"/>
      <c r="GX17" s="82"/>
      <c r="GY17" s="82"/>
      <c r="GZ17" s="82"/>
      <c r="HA17" s="82"/>
      <c r="HB17" s="82"/>
      <c r="HC17" s="82"/>
      <c r="HD17" s="82"/>
      <c r="HE17" s="82"/>
      <c r="HF17" s="82"/>
      <c r="HG17" s="82"/>
      <c r="HH17" s="82"/>
      <c r="HI17" s="82"/>
      <c r="HJ17" s="82"/>
      <c r="HK17" s="82"/>
      <c r="HL17" s="82"/>
      <c r="HM17" s="82"/>
      <c r="HN17" s="82"/>
      <c r="HO17" s="82"/>
      <c r="HP17" s="82"/>
      <c r="HQ17" s="82"/>
      <c r="HR17" s="82"/>
      <c r="HS17" s="82"/>
      <c r="HT17" s="82"/>
      <c r="HU17" s="82"/>
      <c r="HV17" s="82"/>
      <c r="HW17" s="82"/>
      <c r="HX17" s="82"/>
      <c r="HY17" s="82"/>
      <c r="HZ17" s="82"/>
      <c r="IA17" s="82"/>
      <c r="IB17" s="82"/>
      <c r="IC17" s="82"/>
      <c r="ID17" s="82"/>
      <c r="IE17" s="82"/>
      <c r="IF17" s="82"/>
      <c r="IG17" s="82"/>
      <c r="IH17" s="82"/>
      <c r="II17" s="82"/>
      <c r="IJ17" s="82"/>
      <c r="IK17" s="82"/>
      <c r="IL17" s="82"/>
      <c r="IM17" s="82"/>
      <c r="IN17" s="82"/>
    </row>
    <row r="18" spans="1:248" s="83" customFormat="1" ht="15.75">
      <c r="A18" s="132"/>
      <c r="B18" s="143" t="s">
        <v>260</v>
      </c>
      <c r="C18" s="133"/>
      <c r="D18" s="134"/>
      <c r="E18" s="135"/>
      <c r="F18" s="135"/>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c r="AX18" s="82"/>
      <c r="AY18" s="82"/>
      <c r="AZ18" s="82"/>
      <c r="BA18" s="82"/>
      <c r="BB18" s="82"/>
      <c r="BC18" s="82"/>
      <c r="BD18" s="82"/>
      <c r="BE18" s="82"/>
      <c r="BF18" s="82"/>
      <c r="BG18" s="82"/>
      <c r="BH18" s="82"/>
      <c r="BI18" s="82"/>
      <c r="BJ18" s="82"/>
      <c r="BK18" s="82"/>
      <c r="BL18" s="82"/>
      <c r="BM18" s="82"/>
      <c r="BN18" s="82"/>
      <c r="BO18" s="82"/>
      <c r="BP18" s="82"/>
      <c r="BQ18" s="82"/>
      <c r="BR18" s="82"/>
      <c r="BS18" s="82"/>
      <c r="BT18" s="82"/>
      <c r="BU18" s="82"/>
      <c r="BV18" s="82"/>
      <c r="BW18" s="82"/>
      <c r="BX18" s="82"/>
      <c r="BY18" s="82"/>
      <c r="BZ18" s="82"/>
      <c r="CA18" s="82"/>
      <c r="CB18" s="82"/>
      <c r="CC18" s="82"/>
      <c r="CD18" s="82"/>
      <c r="CE18" s="82"/>
      <c r="CF18" s="82"/>
      <c r="CG18" s="82"/>
      <c r="CH18" s="82"/>
      <c r="CI18" s="82"/>
      <c r="CJ18" s="82"/>
      <c r="CK18" s="82"/>
      <c r="CL18" s="82"/>
      <c r="CM18" s="82"/>
      <c r="CN18" s="82"/>
      <c r="CO18" s="82"/>
      <c r="CP18" s="82"/>
      <c r="CQ18" s="82"/>
      <c r="CR18" s="82"/>
      <c r="CS18" s="82"/>
      <c r="CT18" s="82"/>
      <c r="CU18" s="82"/>
      <c r="CV18" s="82"/>
      <c r="CW18" s="82"/>
      <c r="CX18" s="82"/>
      <c r="CY18" s="82"/>
      <c r="CZ18" s="82"/>
      <c r="DA18" s="82"/>
      <c r="DB18" s="82"/>
      <c r="DC18" s="82"/>
      <c r="DD18" s="82"/>
      <c r="DE18" s="82"/>
      <c r="DF18" s="82"/>
      <c r="DG18" s="82"/>
      <c r="DH18" s="82"/>
      <c r="DI18" s="82"/>
      <c r="DJ18" s="82"/>
      <c r="DK18" s="82"/>
      <c r="DL18" s="82"/>
      <c r="DM18" s="82"/>
      <c r="DN18" s="82"/>
      <c r="DO18" s="82"/>
      <c r="DP18" s="82"/>
      <c r="DQ18" s="82"/>
      <c r="DR18" s="82"/>
      <c r="DS18" s="82"/>
      <c r="DT18" s="82"/>
      <c r="DU18" s="82"/>
      <c r="DV18" s="82"/>
      <c r="DW18" s="82"/>
      <c r="DX18" s="82"/>
      <c r="DY18" s="82"/>
      <c r="DZ18" s="82"/>
      <c r="EA18" s="82"/>
      <c r="EB18" s="82"/>
      <c r="EC18" s="82"/>
      <c r="ED18" s="82"/>
      <c r="EE18" s="82"/>
      <c r="EF18" s="82"/>
      <c r="EG18" s="82"/>
      <c r="EH18" s="82"/>
      <c r="EI18" s="82"/>
      <c r="EJ18" s="82"/>
      <c r="EK18" s="82"/>
      <c r="EL18" s="82"/>
      <c r="EM18" s="82"/>
      <c r="EN18" s="82"/>
      <c r="EO18" s="82"/>
      <c r="EP18" s="82"/>
      <c r="EQ18" s="82"/>
      <c r="ER18" s="82"/>
      <c r="ES18" s="82"/>
      <c r="ET18" s="82"/>
      <c r="EU18" s="82"/>
      <c r="EV18" s="82"/>
      <c r="EW18" s="82"/>
      <c r="EX18" s="82"/>
      <c r="EY18" s="82"/>
      <c r="EZ18" s="82"/>
      <c r="FA18" s="82"/>
      <c r="FB18" s="82"/>
      <c r="FC18" s="82"/>
      <c r="FD18" s="82"/>
      <c r="FE18" s="82"/>
      <c r="FF18" s="82"/>
      <c r="FG18" s="82"/>
      <c r="FH18" s="82"/>
      <c r="FI18" s="82"/>
      <c r="FJ18" s="82"/>
      <c r="FK18" s="82"/>
      <c r="FL18" s="82"/>
      <c r="FM18" s="82"/>
      <c r="FN18" s="82"/>
      <c r="FO18" s="82"/>
      <c r="FP18" s="82"/>
      <c r="FQ18" s="82"/>
      <c r="FR18" s="82"/>
      <c r="FS18" s="82"/>
      <c r="FT18" s="82"/>
      <c r="FU18" s="82"/>
      <c r="FV18" s="82"/>
      <c r="FW18" s="82"/>
      <c r="FX18" s="82"/>
      <c r="FY18" s="82"/>
      <c r="FZ18" s="82"/>
      <c r="GA18" s="82"/>
      <c r="GB18" s="82"/>
      <c r="GC18" s="82"/>
      <c r="GD18" s="82"/>
      <c r="GE18" s="82"/>
      <c r="GF18" s="82"/>
      <c r="GG18" s="82"/>
      <c r="GH18" s="82"/>
      <c r="GI18" s="82"/>
      <c r="GJ18" s="82"/>
      <c r="GK18" s="82"/>
      <c r="GL18" s="82"/>
      <c r="GM18" s="82"/>
      <c r="GN18" s="82"/>
      <c r="GO18" s="82"/>
      <c r="GP18" s="82"/>
      <c r="GQ18" s="82"/>
      <c r="GR18" s="82"/>
      <c r="GS18" s="82"/>
      <c r="GT18" s="82"/>
      <c r="GU18" s="82"/>
      <c r="GV18" s="82"/>
      <c r="GW18" s="82"/>
      <c r="GX18" s="82"/>
      <c r="GY18" s="82"/>
      <c r="GZ18" s="82"/>
      <c r="HA18" s="82"/>
      <c r="HB18" s="82"/>
      <c r="HC18" s="82"/>
      <c r="HD18" s="82"/>
      <c r="HE18" s="82"/>
      <c r="HF18" s="82"/>
      <c r="HG18" s="82"/>
      <c r="HH18" s="82"/>
      <c r="HI18" s="82"/>
      <c r="HJ18" s="82"/>
      <c r="HK18" s="82"/>
      <c r="HL18" s="82"/>
      <c r="HM18" s="82"/>
      <c r="HN18" s="82"/>
      <c r="HO18" s="82"/>
      <c r="HP18" s="82"/>
      <c r="HQ18" s="82"/>
      <c r="HR18" s="82"/>
      <c r="HS18" s="82"/>
      <c r="HT18" s="82"/>
      <c r="HU18" s="82"/>
      <c r="HV18" s="82"/>
      <c r="HW18" s="82"/>
      <c r="HX18" s="82"/>
      <c r="HY18" s="82"/>
      <c r="HZ18" s="82"/>
      <c r="IA18" s="82"/>
      <c r="IB18" s="82"/>
      <c r="IC18" s="82"/>
      <c r="ID18" s="82"/>
      <c r="IE18" s="82"/>
      <c r="IF18" s="82"/>
      <c r="IG18" s="82"/>
      <c r="IH18" s="82"/>
      <c r="II18" s="82"/>
      <c r="IJ18" s="82"/>
      <c r="IK18" s="82"/>
      <c r="IL18" s="82"/>
      <c r="IM18" s="82"/>
      <c r="IN18" s="82"/>
    </row>
    <row r="19" spans="1:248" s="83" customFormat="1" ht="15.75">
      <c r="A19" s="132"/>
      <c r="B19" s="144"/>
      <c r="C19" s="133"/>
      <c r="D19" s="134"/>
      <c r="E19" s="135"/>
      <c r="F19" s="135"/>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c r="BM19" s="82"/>
      <c r="BN19" s="82"/>
      <c r="BO19" s="82"/>
      <c r="BP19" s="82"/>
      <c r="BQ19" s="82"/>
      <c r="BR19" s="82"/>
      <c r="BS19" s="82"/>
      <c r="BT19" s="82"/>
      <c r="BU19" s="82"/>
      <c r="BV19" s="82"/>
      <c r="BW19" s="82"/>
      <c r="BX19" s="82"/>
      <c r="BY19" s="82"/>
      <c r="BZ19" s="82"/>
      <c r="CA19" s="82"/>
      <c r="CB19" s="82"/>
      <c r="CC19" s="82"/>
      <c r="CD19" s="82"/>
      <c r="CE19" s="82"/>
      <c r="CF19" s="82"/>
      <c r="CG19" s="82"/>
      <c r="CH19" s="82"/>
      <c r="CI19" s="82"/>
      <c r="CJ19" s="82"/>
      <c r="CK19" s="82"/>
      <c r="CL19" s="82"/>
      <c r="CM19" s="82"/>
      <c r="CN19" s="82"/>
      <c r="CO19" s="82"/>
      <c r="CP19" s="82"/>
      <c r="CQ19" s="82"/>
      <c r="CR19" s="82"/>
      <c r="CS19" s="82"/>
      <c r="CT19" s="82"/>
      <c r="CU19" s="82"/>
      <c r="CV19" s="82"/>
      <c r="CW19" s="82"/>
      <c r="CX19" s="82"/>
      <c r="CY19" s="82"/>
      <c r="CZ19" s="82"/>
      <c r="DA19" s="82"/>
      <c r="DB19" s="82"/>
      <c r="DC19" s="82"/>
      <c r="DD19" s="82"/>
      <c r="DE19" s="82"/>
      <c r="DF19" s="82"/>
      <c r="DG19" s="82"/>
      <c r="DH19" s="82"/>
      <c r="DI19" s="82"/>
      <c r="DJ19" s="82"/>
      <c r="DK19" s="82"/>
      <c r="DL19" s="82"/>
      <c r="DM19" s="82"/>
      <c r="DN19" s="82"/>
      <c r="DO19" s="82"/>
      <c r="DP19" s="82"/>
      <c r="DQ19" s="82"/>
      <c r="DR19" s="82"/>
      <c r="DS19" s="82"/>
      <c r="DT19" s="82"/>
      <c r="DU19" s="82"/>
      <c r="DV19" s="82"/>
      <c r="DW19" s="82"/>
      <c r="DX19" s="82"/>
      <c r="DY19" s="82"/>
      <c r="DZ19" s="82"/>
      <c r="EA19" s="82"/>
      <c r="EB19" s="82"/>
      <c r="EC19" s="82"/>
      <c r="ED19" s="82"/>
      <c r="EE19" s="82"/>
      <c r="EF19" s="82"/>
      <c r="EG19" s="82"/>
      <c r="EH19" s="82"/>
      <c r="EI19" s="82"/>
      <c r="EJ19" s="82"/>
      <c r="EK19" s="82"/>
      <c r="EL19" s="82"/>
      <c r="EM19" s="82"/>
      <c r="EN19" s="82"/>
      <c r="EO19" s="82"/>
      <c r="EP19" s="82"/>
      <c r="EQ19" s="82"/>
      <c r="ER19" s="82"/>
      <c r="ES19" s="82"/>
      <c r="ET19" s="82"/>
      <c r="EU19" s="82"/>
      <c r="EV19" s="82"/>
      <c r="EW19" s="82"/>
      <c r="EX19" s="82"/>
      <c r="EY19" s="82"/>
      <c r="EZ19" s="82"/>
      <c r="FA19" s="82"/>
      <c r="FB19" s="82"/>
      <c r="FC19" s="82"/>
      <c r="FD19" s="82"/>
      <c r="FE19" s="82"/>
      <c r="FF19" s="82"/>
      <c r="FG19" s="82"/>
      <c r="FH19" s="82"/>
      <c r="FI19" s="82"/>
      <c r="FJ19" s="82"/>
      <c r="FK19" s="82"/>
      <c r="FL19" s="82"/>
      <c r="FM19" s="82"/>
      <c r="FN19" s="82"/>
      <c r="FO19" s="82"/>
      <c r="FP19" s="82"/>
      <c r="FQ19" s="82"/>
      <c r="FR19" s="82"/>
      <c r="FS19" s="82"/>
      <c r="FT19" s="82"/>
      <c r="FU19" s="82"/>
      <c r="FV19" s="82"/>
      <c r="FW19" s="82"/>
      <c r="FX19" s="82"/>
      <c r="FY19" s="82"/>
      <c r="FZ19" s="82"/>
      <c r="GA19" s="82"/>
      <c r="GB19" s="82"/>
      <c r="GC19" s="82"/>
      <c r="GD19" s="82"/>
      <c r="GE19" s="82"/>
      <c r="GF19" s="82"/>
      <c r="GG19" s="82"/>
      <c r="GH19" s="82"/>
      <c r="GI19" s="82"/>
      <c r="GJ19" s="82"/>
      <c r="GK19" s="82"/>
      <c r="GL19" s="82"/>
      <c r="GM19" s="82"/>
      <c r="GN19" s="82"/>
      <c r="GO19" s="82"/>
      <c r="GP19" s="82"/>
      <c r="GQ19" s="82"/>
      <c r="GR19" s="82"/>
      <c r="GS19" s="82"/>
      <c r="GT19" s="82"/>
      <c r="GU19" s="82"/>
      <c r="GV19" s="82"/>
      <c r="GW19" s="82"/>
      <c r="GX19" s="82"/>
      <c r="GY19" s="82"/>
      <c r="GZ19" s="82"/>
      <c r="HA19" s="82"/>
      <c r="HB19" s="82"/>
      <c r="HC19" s="82"/>
      <c r="HD19" s="82"/>
      <c r="HE19" s="82"/>
      <c r="HF19" s="82"/>
      <c r="HG19" s="82"/>
      <c r="HH19" s="82"/>
      <c r="HI19" s="82"/>
      <c r="HJ19" s="82"/>
      <c r="HK19" s="82"/>
      <c r="HL19" s="82"/>
      <c r="HM19" s="82"/>
      <c r="HN19" s="82"/>
      <c r="HO19" s="82"/>
      <c r="HP19" s="82"/>
      <c r="HQ19" s="82"/>
      <c r="HR19" s="82"/>
      <c r="HS19" s="82"/>
      <c r="HT19" s="82"/>
      <c r="HU19" s="82"/>
      <c r="HV19" s="82"/>
      <c r="HW19" s="82"/>
      <c r="HX19" s="82"/>
      <c r="HY19" s="82"/>
      <c r="HZ19" s="82"/>
      <c r="IA19" s="82"/>
      <c r="IB19" s="82"/>
      <c r="IC19" s="82"/>
      <c r="ID19" s="82"/>
      <c r="IE19" s="82"/>
      <c r="IF19" s="82"/>
      <c r="IG19" s="82"/>
      <c r="IH19" s="82"/>
      <c r="II19" s="82"/>
      <c r="IJ19" s="82"/>
      <c r="IK19" s="82"/>
      <c r="IL19" s="82"/>
      <c r="IM19" s="82"/>
      <c r="IN19" s="82"/>
    </row>
    <row r="20" spans="1:248" s="83" customFormat="1" ht="15">
      <c r="A20" s="136"/>
      <c r="B20" s="145"/>
      <c r="C20" s="137"/>
      <c r="D20" s="138"/>
      <c r="E20" s="139"/>
      <c r="F20" s="140"/>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c r="BM20" s="82"/>
      <c r="BN20" s="82"/>
      <c r="BO20" s="82"/>
      <c r="BP20" s="82"/>
      <c r="BQ20" s="82"/>
      <c r="BR20" s="82"/>
      <c r="BS20" s="82"/>
      <c r="BT20" s="82"/>
      <c r="BU20" s="82"/>
      <c r="BV20" s="82"/>
      <c r="BW20" s="82"/>
      <c r="BX20" s="82"/>
      <c r="BY20" s="82"/>
      <c r="BZ20" s="82"/>
      <c r="CA20" s="82"/>
      <c r="CB20" s="82"/>
      <c r="CC20" s="82"/>
      <c r="CD20" s="82"/>
      <c r="CE20" s="82"/>
      <c r="CF20" s="82"/>
      <c r="CG20" s="82"/>
      <c r="CH20" s="82"/>
      <c r="CI20" s="82"/>
      <c r="CJ20" s="82"/>
      <c r="CK20" s="82"/>
      <c r="CL20" s="82"/>
      <c r="CM20" s="82"/>
      <c r="CN20" s="82"/>
      <c r="CO20" s="82"/>
      <c r="CP20" s="82"/>
      <c r="CQ20" s="82"/>
      <c r="CR20" s="82"/>
      <c r="CS20" s="82"/>
      <c r="CT20" s="82"/>
      <c r="CU20" s="82"/>
      <c r="CV20" s="82"/>
      <c r="CW20" s="82"/>
      <c r="CX20" s="82"/>
      <c r="CY20" s="82"/>
      <c r="CZ20" s="82"/>
      <c r="DA20" s="82"/>
      <c r="DB20" s="82"/>
      <c r="DC20" s="82"/>
      <c r="DD20" s="82"/>
      <c r="DE20" s="82"/>
      <c r="DF20" s="82"/>
      <c r="DG20" s="82"/>
      <c r="DH20" s="82"/>
      <c r="DI20" s="82"/>
      <c r="DJ20" s="82"/>
      <c r="DK20" s="82"/>
      <c r="DL20" s="82"/>
      <c r="DM20" s="82"/>
      <c r="DN20" s="82"/>
      <c r="DO20" s="82"/>
      <c r="DP20" s="82"/>
      <c r="DQ20" s="82"/>
      <c r="DR20" s="82"/>
      <c r="DS20" s="82"/>
      <c r="DT20" s="82"/>
      <c r="DU20" s="82"/>
      <c r="DV20" s="82"/>
      <c r="DW20" s="82"/>
      <c r="DX20" s="82"/>
      <c r="DY20" s="82"/>
      <c r="DZ20" s="82"/>
      <c r="EA20" s="82"/>
      <c r="EB20" s="82"/>
      <c r="EC20" s="82"/>
      <c r="ED20" s="82"/>
      <c r="EE20" s="82"/>
      <c r="EF20" s="82"/>
      <c r="EG20" s="82"/>
      <c r="EH20" s="82"/>
      <c r="EI20" s="82"/>
      <c r="EJ20" s="82"/>
      <c r="EK20" s="82"/>
      <c r="EL20" s="82"/>
      <c r="EM20" s="82"/>
      <c r="EN20" s="82"/>
      <c r="EO20" s="82"/>
      <c r="EP20" s="82"/>
      <c r="EQ20" s="82"/>
      <c r="ER20" s="82"/>
      <c r="ES20" s="82"/>
      <c r="ET20" s="82"/>
      <c r="EU20" s="82"/>
      <c r="EV20" s="82"/>
      <c r="EW20" s="82"/>
      <c r="EX20" s="82"/>
      <c r="EY20" s="82"/>
      <c r="EZ20" s="82"/>
      <c r="FA20" s="82"/>
      <c r="FB20" s="82"/>
      <c r="FC20" s="82"/>
      <c r="FD20" s="82"/>
      <c r="FE20" s="82"/>
      <c r="FF20" s="82"/>
      <c r="FG20" s="82"/>
      <c r="FH20" s="82"/>
      <c r="FI20" s="82"/>
      <c r="FJ20" s="82"/>
      <c r="FK20" s="82"/>
      <c r="FL20" s="82"/>
      <c r="FM20" s="82"/>
      <c r="FN20" s="82"/>
      <c r="FO20" s="82"/>
      <c r="FP20" s="82"/>
      <c r="FQ20" s="82"/>
      <c r="FR20" s="82"/>
      <c r="FS20" s="82"/>
      <c r="FT20" s="82"/>
      <c r="FU20" s="82"/>
      <c r="FV20" s="82"/>
      <c r="FW20" s="82"/>
      <c r="FX20" s="82"/>
      <c r="FY20" s="82"/>
      <c r="FZ20" s="82"/>
      <c r="GA20" s="82"/>
      <c r="GB20" s="82"/>
      <c r="GC20" s="82"/>
      <c r="GD20" s="82"/>
      <c r="GE20" s="82"/>
      <c r="GF20" s="82"/>
      <c r="GG20" s="82"/>
      <c r="GH20" s="82"/>
      <c r="GI20" s="82"/>
      <c r="GJ20" s="82"/>
      <c r="GK20" s="82"/>
      <c r="GL20" s="82"/>
      <c r="GM20" s="82"/>
      <c r="GN20" s="82"/>
      <c r="GO20" s="82"/>
      <c r="GP20" s="82"/>
      <c r="GQ20" s="82"/>
      <c r="GR20" s="82"/>
      <c r="GS20" s="82"/>
      <c r="GT20" s="82"/>
      <c r="GU20" s="82"/>
      <c r="GV20" s="82"/>
      <c r="GW20" s="82"/>
      <c r="GX20" s="82"/>
      <c r="GY20" s="82"/>
      <c r="GZ20" s="82"/>
      <c r="HA20" s="82"/>
      <c r="HB20" s="82"/>
      <c r="HC20" s="82"/>
      <c r="HD20" s="82"/>
      <c r="HE20" s="82"/>
      <c r="HF20" s="82"/>
      <c r="HG20" s="82"/>
      <c r="HH20" s="82"/>
      <c r="HI20" s="82"/>
      <c r="HJ20" s="82"/>
      <c r="HK20" s="82"/>
      <c r="HL20" s="82"/>
      <c r="HM20" s="82"/>
      <c r="HN20" s="82"/>
      <c r="HO20" s="82"/>
      <c r="HP20" s="82"/>
      <c r="HQ20" s="82"/>
      <c r="HR20" s="82"/>
      <c r="HS20" s="82"/>
      <c r="HT20" s="82"/>
      <c r="HU20" s="82"/>
      <c r="HV20" s="82"/>
      <c r="HW20" s="82"/>
      <c r="HX20" s="82"/>
      <c r="HY20" s="82"/>
      <c r="HZ20" s="82"/>
      <c r="IA20" s="82"/>
      <c r="IB20" s="82"/>
      <c r="IC20" s="82"/>
      <c r="ID20" s="82"/>
      <c r="IE20" s="82"/>
      <c r="IF20" s="82"/>
      <c r="IG20" s="82"/>
      <c r="IH20" s="82"/>
      <c r="II20" s="82"/>
      <c r="IJ20" s="82"/>
      <c r="IK20" s="82"/>
      <c r="IL20" s="82"/>
      <c r="IM20" s="82"/>
      <c r="IN20" s="82"/>
    </row>
    <row r="21" spans="1:248" s="83" customFormat="1" ht="15.75">
      <c r="A21" s="132"/>
      <c r="B21" s="146"/>
      <c r="C21" s="133"/>
      <c r="D21" s="134"/>
      <c r="E21" s="135"/>
      <c r="F21" s="135"/>
      <c r="G21" s="82"/>
      <c r="H21" s="82"/>
      <c r="I21" s="82"/>
      <c r="J21" s="82"/>
      <c r="K21" s="82"/>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c r="BM21" s="82"/>
      <c r="BN21" s="82"/>
      <c r="BO21" s="82"/>
      <c r="BP21" s="82"/>
      <c r="BQ21" s="82"/>
      <c r="BR21" s="82"/>
      <c r="BS21" s="82"/>
      <c r="BT21" s="82"/>
      <c r="BU21" s="82"/>
      <c r="BV21" s="82"/>
      <c r="BW21" s="82"/>
      <c r="BX21" s="82"/>
      <c r="BY21" s="82"/>
      <c r="BZ21" s="82"/>
      <c r="CA21" s="82"/>
      <c r="CB21" s="82"/>
      <c r="CC21" s="82"/>
      <c r="CD21" s="82"/>
      <c r="CE21" s="82"/>
      <c r="CF21" s="82"/>
      <c r="CG21" s="82"/>
      <c r="CH21" s="82"/>
      <c r="CI21" s="82"/>
      <c r="CJ21" s="82"/>
      <c r="CK21" s="82"/>
      <c r="CL21" s="82"/>
      <c r="CM21" s="82"/>
      <c r="CN21" s="82"/>
      <c r="CO21" s="82"/>
      <c r="CP21" s="82"/>
      <c r="CQ21" s="82"/>
      <c r="CR21" s="82"/>
      <c r="CS21" s="82"/>
      <c r="CT21" s="82"/>
      <c r="CU21" s="82"/>
      <c r="CV21" s="82"/>
      <c r="CW21" s="82"/>
      <c r="CX21" s="82"/>
      <c r="CY21" s="82"/>
      <c r="CZ21" s="82"/>
      <c r="DA21" s="82"/>
      <c r="DB21" s="82"/>
      <c r="DC21" s="82"/>
      <c r="DD21" s="82"/>
      <c r="DE21" s="82"/>
      <c r="DF21" s="82"/>
      <c r="DG21" s="82"/>
      <c r="DH21" s="82"/>
      <c r="DI21" s="82"/>
      <c r="DJ21" s="82"/>
      <c r="DK21" s="82"/>
      <c r="DL21" s="82"/>
      <c r="DM21" s="82"/>
      <c r="DN21" s="82"/>
      <c r="DO21" s="82"/>
      <c r="DP21" s="82"/>
      <c r="DQ21" s="82"/>
      <c r="DR21" s="82"/>
      <c r="DS21" s="82"/>
      <c r="DT21" s="82"/>
      <c r="DU21" s="82"/>
      <c r="DV21" s="82"/>
      <c r="DW21" s="82"/>
      <c r="DX21" s="82"/>
      <c r="DY21" s="82"/>
      <c r="DZ21" s="82"/>
      <c r="EA21" s="82"/>
      <c r="EB21" s="82"/>
      <c r="EC21" s="82"/>
      <c r="ED21" s="82"/>
      <c r="EE21" s="82"/>
      <c r="EF21" s="82"/>
      <c r="EG21" s="82"/>
      <c r="EH21" s="82"/>
      <c r="EI21" s="82"/>
      <c r="EJ21" s="82"/>
      <c r="EK21" s="82"/>
      <c r="EL21" s="82"/>
      <c r="EM21" s="82"/>
      <c r="EN21" s="82"/>
      <c r="EO21" s="82"/>
      <c r="EP21" s="82"/>
      <c r="EQ21" s="82"/>
      <c r="ER21" s="82"/>
      <c r="ES21" s="82"/>
      <c r="ET21" s="82"/>
      <c r="EU21" s="82"/>
      <c r="EV21" s="82"/>
      <c r="EW21" s="82"/>
      <c r="EX21" s="82"/>
      <c r="EY21" s="82"/>
      <c r="EZ21" s="82"/>
      <c r="FA21" s="82"/>
      <c r="FB21" s="82"/>
      <c r="FC21" s="82"/>
      <c r="FD21" s="82"/>
      <c r="FE21" s="82"/>
      <c r="FF21" s="82"/>
      <c r="FG21" s="82"/>
      <c r="FH21" s="82"/>
      <c r="FI21" s="82"/>
      <c r="FJ21" s="82"/>
      <c r="FK21" s="82"/>
      <c r="FL21" s="82"/>
      <c r="FM21" s="82"/>
      <c r="FN21" s="82"/>
      <c r="FO21" s="82"/>
      <c r="FP21" s="82"/>
      <c r="FQ21" s="82"/>
      <c r="FR21" s="82"/>
      <c r="FS21" s="82"/>
      <c r="FT21" s="82"/>
      <c r="FU21" s="82"/>
      <c r="FV21" s="82"/>
      <c r="FW21" s="82"/>
      <c r="FX21" s="82"/>
      <c r="FY21" s="82"/>
      <c r="FZ21" s="82"/>
      <c r="GA21" s="82"/>
      <c r="GB21" s="82"/>
      <c r="GC21" s="82"/>
      <c r="GD21" s="82"/>
      <c r="GE21" s="82"/>
      <c r="GF21" s="82"/>
      <c r="GG21" s="82"/>
      <c r="GH21" s="82"/>
      <c r="GI21" s="82"/>
      <c r="GJ21" s="82"/>
      <c r="GK21" s="82"/>
      <c r="GL21" s="82"/>
      <c r="GM21" s="82"/>
      <c r="GN21" s="82"/>
      <c r="GO21" s="82"/>
      <c r="GP21" s="82"/>
      <c r="GQ21" s="82"/>
      <c r="GR21" s="82"/>
      <c r="GS21" s="82"/>
      <c r="GT21" s="82"/>
      <c r="GU21" s="82"/>
      <c r="GV21" s="82"/>
      <c r="GW21" s="82"/>
      <c r="GX21" s="82"/>
      <c r="GY21" s="82"/>
      <c r="GZ21" s="82"/>
      <c r="HA21" s="82"/>
      <c r="HB21" s="82"/>
      <c r="HC21" s="82"/>
      <c r="HD21" s="82"/>
      <c r="HE21" s="82"/>
      <c r="HF21" s="82"/>
      <c r="HG21" s="82"/>
      <c r="HH21" s="82"/>
      <c r="HI21" s="82"/>
      <c r="HJ21" s="82"/>
      <c r="HK21" s="82"/>
      <c r="HL21" s="82"/>
      <c r="HM21" s="82"/>
      <c r="HN21" s="82"/>
      <c r="HO21" s="82"/>
      <c r="HP21" s="82"/>
      <c r="HQ21" s="82"/>
      <c r="HR21" s="82"/>
      <c r="HS21" s="82"/>
      <c r="HT21" s="82"/>
      <c r="HU21" s="82"/>
      <c r="HV21" s="82"/>
      <c r="HW21" s="82"/>
      <c r="HX21" s="82"/>
      <c r="HY21" s="82"/>
      <c r="HZ21" s="82"/>
      <c r="IA21" s="82"/>
      <c r="IB21" s="82"/>
      <c r="IC21" s="82"/>
      <c r="ID21" s="82"/>
      <c r="IE21" s="82"/>
      <c r="IF21" s="82"/>
      <c r="IG21" s="82"/>
      <c r="IH21" s="82"/>
      <c r="II21" s="82"/>
      <c r="IJ21" s="82"/>
      <c r="IK21" s="82"/>
      <c r="IL21" s="82"/>
      <c r="IM21" s="82"/>
      <c r="IN21" s="82"/>
    </row>
    <row r="22" spans="1:248" s="83" customFormat="1" ht="15.75">
      <c r="A22" s="132"/>
      <c r="B22" s="144"/>
      <c r="C22" s="133"/>
      <c r="D22" s="134"/>
      <c r="E22" s="135"/>
      <c r="F22" s="135"/>
      <c r="G22" s="82"/>
      <c r="H22" s="82"/>
      <c r="I22" s="82"/>
      <c r="J22" s="82"/>
      <c r="K22" s="82"/>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c r="BM22" s="82"/>
      <c r="BN22" s="82"/>
      <c r="BO22" s="82"/>
      <c r="BP22" s="82"/>
      <c r="BQ22" s="82"/>
      <c r="BR22" s="82"/>
      <c r="BS22" s="82"/>
      <c r="BT22" s="82"/>
      <c r="BU22" s="82"/>
      <c r="BV22" s="82"/>
      <c r="BW22" s="82"/>
      <c r="BX22" s="82"/>
      <c r="BY22" s="82"/>
      <c r="BZ22" s="82"/>
      <c r="CA22" s="82"/>
      <c r="CB22" s="82"/>
      <c r="CC22" s="82"/>
      <c r="CD22" s="82"/>
      <c r="CE22" s="82"/>
      <c r="CF22" s="82"/>
      <c r="CG22" s="82"/>
      <c r="CH22" s="82"/>
      <c r="CI22" s="82"/>
      <c r="CJ22" s="82"/>
      <c r="CK22" s="82"/>
      <c r="CL22" s="82"/>
      <c r="CM22" s="82"/>
      <c r="CN22" s="82"/>
      <c r="CO22" s="82"/>
      <c r="CP22" s="82"/>
      <c r="CQ22" s="82"/>
      <c r="CR22" s="82"/>
      <c r="CS22" s="82"/>
      <c r="CT22" s="82"/>
      <c r="CU22" s="82"/>
      <c r="CV22" s="82"/>
      <c r="CW22" s="82"/>
      <c r="CX22" s="82"/>
      <c r="CY22" s="82"/>
      <c r="CZ22" s="82"/>
      <c r="DA22" s="82"/>
      <c r="DB22" s="82"/>
      <c r="DC22" s="82"/>
      <c r="DD22" s="82"/>
      <c r="DE22" s="82"/>
      <c r="DF22" s="82"/>
      <c r="DG22" s="82"/>
      <c r="DH22" s="82"/>
      <c r="DI22" s="82"/>
      <c r="DJ22" s="82"/>
      <c r="DK22" s="82"/>
      <c r="DL22" s="82"/>
      <c r="DM22" s="82"/>
      <c r="DN22" s="82"/>
      <c r="DO22" s="82"/>
      <c r="DP22" s="82"/>
      <c r="DQ22" s="82"/>
      <c r="DR22" s="82"/>
      <c r="DS22" s="82"/>
      <c r="DT22" s="82"/>
      <c r="DU22" s="82"/>
      <c r="DV22" s="82"/>
      <c r="DW22" s="82"/>
      <c r="DX22" s="82"/>
      <c r="DY22" s="82"/>
      <c r="DZ22" s="82"/>
      <c r="EA22" s="82"/>
      <c r="EB22" s="82"/>
      <c r="EC22" s="82"/>
      <c r="ED22" s="82"/>
      <c r="EE22" s="82"/>
      <c r="EF22" s="82"/>
      <c r="EG22" s="82"/>
      <c r="EH22" s="82"/>
      <c r="EI22" s="82"/>
      <c r="EJ22" s="82"/>
      <c r="EK22" s="82"/>
      <c r="EL22" s="82"/>
      <c r="EM22" s="82"/>
      <c r="EN22" s="82"/>
      <c r="EO22" s="82"/>
      <c r="EP22" s="82"/>
      <c r="EQ22" s="82"/>
      <c r="ER22" s="82"/>
      <c r="ES22" s="82"/>
      <c r="ET22" s="82"/>
      <c r="EU22" s="82"/>
      <c r="EV22" s="82"/>
      <c r="EW22" s="82"/>
      <c r="EX22" s="82"/>
      <c r="EY22" s="82"/>
      <c r="EZ22" s="82"/>
      <c r="FA22" s="82"/>
      <c r="FB22" s="82"/>
      <c r="FC22" s="82"/>
      <c r="FD22" s="82"/>
      <c r="FE22" s="82"/>
      <c r="FF22" s="82"/>
      <c r="FG22" s="82"/>
      <c r="FH22" s="82"/>
      <c r="FI22" s="82"/>
      <c r="FJ22" s="82"/>
      <c r="FK22" s="82"/>
      <c r="FL22" s="82"/>
      <c r="FM22" s="82"/>
      <c r="FN22" s="82"/>
      <c r="FO22" s="82"/>
      <c r="FP22" s="82"/>
      <c r="FQ22" s="82"/>
      <c r="FR22" s="82"/>
      <c r="FS22" s="82"/>
      <c r="FT22" s="82"/>
      <c r="FU22" s="82"/>
      <c r="FV22" s="82"/>
      <c r="FW22" s="82"/>
      <c r="FX22" s="82"/>
      <c r="FY22" s="82"/>
      <c r="FZ22" s="82"/>
      <c r="GA22" s="82"/>
      <c r="GB22" s="82"/>
      <c r="GC22" s="82"/>
      <c r="GD22" s="82"/>
      <c r="GE22" s="82"/>
      <c r="GF22" s="82"/>
      <c r="GG22" s="82"/>
      <c r="GH22" s="82"/>
      <c r="GI22" s="82"/>
      <c r="GJ22" s="82"/>
      <c r="GK22" s="82"/>
      <c r="GL22" s="82"/>
      <c r="GM22" s="82"/>
      <c r="GN22" s="82"/>
      <c r="GO22" s="82"/>
      <c r="GP22" s="82"/>
      <c r="GQ22" s="82"/>
      <c r="GR22" s="82"/>
      <c r="GS22" s="82"/>
      <c r="GT22" s="82"/>
      <c r="GU22" s="82"/>
      <c r="GV22" s="82"/>
      <c r="GW22" s="82"/>
      <c r="GX22" s="82"/>
      <c r="GY22" s="82"/>
      <c r="GZ22" s="82"/>
      <c r="HA22" s="82"/>
      <c r="HB22" s="82"/>
      <c r="HC22" s="82"/>
      <c r="HD22" s="82"/>
      <c r="HE22" s="82"/>
      <c r="HF22" s="82"/>
      <c r="HG22" s="82"/>
      <c r="HH22" s="82"/>
      <c r="HI22" s="82"/>
      <c r="HJ22" s="82"/>
      <c r="HK22" s="82"/>
      <c r="HL22" s="82"/>
      <c r="HM22" s="82"/>
      <c r="HN22" s="82"/>
      <c r="HO22" s="82"/>
      <c r="HP22" s="82"/>
      <c r="HQ22" s="82"/>
      <c r="HR22" s="82"/>
      <c r="HS22" s="82"/>
      <c r="HT22" s="82"/>
      <c r="HU22" s="82"/>
      <c r="HV22" s="82"/>
      <c r="HW22" s="82"/>
      <c r="HX22" s="82"/>
      <c r="HY22" s="82"/>
      <c r="HZ22" s="82"/>
      <c r="IA22" s="82"/>
      <c r="IB22" s="82"/>
      <c r="IC22" s="82"/>
      <c r="ID22" s="82"/>
      <c r="IE22" s="82"/>
      <c r="IF22" s="82"/>
      <c r="IG22" s="82"/>
      <c r="IH22" s="82"/>
      <c r="II22" s="82"/>
      <c r="IJ22" s="82"/>
      <c r="IK22" s="82"/>
      <c r="IL22" s="82"/>
      <c r="IM22" s="82"/>
      <c r="IN22" s="82"/>
    </row>
    <row r="23" spans="1:248" s="83" customFormat="1" ht="15.75">
      <c r="A23" s="132"/>
      <c r="B23" s="225" t="s">
        <v>196</v>
      </c>
      <c r="C23" s="133"/>
      <c r="D23" s="134"/>
      <c r="E23" s="135"/>
      <c r="F23" s="135"/>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c r="BM23" s="82"/>
      <c r="BN23" s="82"/>
      <c r="BO23" s="82"/>
      <c r="BP23" s="82"/>
      <c r="BQ23" s="82"/>
      <c r="BR23" s="82"/>
      <c r="BS23" s="82"/>
      <c r="BT23" s="82"/>
      <c r="BU23" s="82"/>
      <c r="BV23" s="82"/>
      <c r="BW23" s="82"/>
      <c r="BX23" s="82"/>
      <c r="BY23" s="82"/>
      <c r="BZ23" s="82"/>
      <c r="CA23" s="82"/>
      <c r="CB23" s="82"/>
      <c r="CC23" s="82"/>
      <c r="CD23" s="82"/>
      <c r="CE23" s="82"/>
      <c r="CF23" s="82"/>
      <c r="CG23" s="82"/>
      <c r="CH23" s="82"/>
      <c r="CI23" s="82"/>
      <c r="CJ23" s="82"/>
      <c r="CK23" s="82"/>
      <c r="CL23" s="82"/>
      <c r="CM23" s="82"/>
      <c r="CN23" s="82"/>
      <c r="CO23" s="82"/>
      <c r="CP23" s="82"/>
      <c r="CQ23" s="82"/>
      <c r="CR23" s="82"/>
      <c r="CS23" s="82"/>
      <c r="CT23" s="82"/>
      <c r="CU23" s="82"/>
      <c r="CV23" s="82"/>
      <c r="CW23" s="82"/>
      <c r="CX23" s="82"/>
      <c r="CY23" s="82"/>
      <c r="CZ23" s="82"/>
      <c r="DA23" s="82"/>
      <c r="DB23" s="82"/>
      <c r="DC23" s="82"/>
      <c r="DD23" s="82"/>
      <c r="DE23" s="82"/>
      <c r="DF23" s="82"/>
      <c r="DG23" s="82"/>
      <c r="DH23" s="82"/>
      <c r="DI23" s="82"/>
      <c r="DJ23" s="82"/>
      <c r="DK23" s="82"/>
      <c r="DL23" s="82"/>
      <c r="DM23" s="82"/>
      <c r="DN23" s="82"/>
      <c r="DO23" s="82"/>
      <c r="DP23" s="82"/>
      <c r="DQ23" s="82"/>
      <c r="DR23" s="82"/>
      <c r="DS23" s="82"/>
      <c r="DT23" s="82"/>
      <c r="DU23" s="82"/>
      <c r="DV23" s="82"/>
      <c r="DW23" s="82"/>
      <c r="DX23" s="82"/>
      <c r="DY23" s="82"/>
      <c r="DZ23" s="82"/>
      <c r="EA23" s="82"/>
      <c r="EB23" s="82"/>
      <c r="EC23" s="82"/>
      <c r="ED23" s="82"/>
      <c r="EE23" s="82"/>
      <c r="EF23" s="82"/>
      <c r="EG23" s="82"/>
      <c r="EH23" s="82"/>
      <c r="EI23" s="82"/>
      <c r="EJ23" s="82"/>
      <c r="EK23" s="82"/>
      <c r="EL23" s="82"/>
      <c r="EM23" s="82"/>
      <c r="EN23" s="82"/>
      <c r="EO23" s="82"/>
      <c r="EP23" s="82"/>
      <c r="EQ23" s="82"/>
      <c r="ER23" s="82"/>
      <c r="ES23" s="82"/>
      <c r="ET23" s="82"/>
      <c r="EU23" s="82"/>
      <c r="EV23" s="82"/>
      <c r="EW23" s="82"/>
      <c r="EX23" s="82"/>
      <c r="EY23" s="82"/>
      <c r="EZ23" s="82"/>
      <c r="FA23" s="82"/>
      <c r="FB23" s="82"/>
      <c r="FC23" s="82"/>
      <c r="FD23" s="82"/>
      <c r="FE23" s="82"/>
      <c r="FF23" s="82"/>
      <c r="FG23" s="82"/>
      <c r="FH23" s="82"/>
      <c r="FI23" s="82"/>
      <c r="FJ23" s="82"/>
      <c r="FK23" s="82"/>
      <c r="FL23" s="82"/>
      <c r="FM23" s="82"/>
      <c r="FN23" s="82"/>
      <c r="FO23" s="82"/>
      <c r="FP23" s="82"/>
      <c r="FQ23" s="82"/>
      <c r="FR23" s="82"/>
      <c r="FS23" s="82"/>
      <c r="FT23" s="82"/>
      <c r="FU23" s="82"/>
      <c r="FV23" s="82"/>
      <c r="FW23" s="82"/>
      <c r="FX23" s="82"/>
      <c r="FY23" s="82"/>
      <c r="FZ23" s="82"/>
      <c r="GA23" s="82"/>
      <c r="GB23" s="82"/>
      <c r="GC23" s="82"/>
      <c r="GD23" s="82"/>
      <c r="GE23" s="82"/>
      <c r="GF23" s="82"/>
      <c r="GG23" s="82"/>
      <c r="GH23" s="82"/>
      <c r="GI23" s="82"/>
      <c r="GJ23" s="82"/>
      <c r="GK23" s="82"/>
      <c r="GL23" s="82"/>
      <c r="GM23" s="82"/>
      <c r="GN23" s="82"/>
      <c r="GO23" s="82"/>
      <c r="GP23" s="82"/>
      <c r="GQ23" s="82"/>
      <c r="GR23" s="82"/>
      <c r="GS23" s="82"/>
      <c r="GT23" s="82"/>
      <c r="GU23" s="82"/>
      <c r="GV23" s="82"/>
      <c r="GW23" s="82"/>
      <c r="GX23" s="82"/>
      <c r="GY23" s="82"/>
      <c r="GZ23" s="82"/>
      <c r="HA23" s="82"/>
      <c r="HB23" s="82"/>
      <c r="HC23" s="82"/>
      <c r="HD23" s="82"/>
      <c r="HE23" s="82"/>
      <c r="HF23" s="82"/>
      <c r="HG23" s="82"/>
      <c r="HH23" s="82"/>
      <c r="HI23" s="82"/>
      <c r="HJ23" s="82"/>
      <c r="HK23" s="82"/>
      <c r="HL23" s="82"/>
      <c r="HM23" s="82"/>
      <c r="HN23" s="82"/>
      <c r="HO23" s="82"/>
      <c r="HP23" s="82"/>
      <c r="HQ23" s="82"/>
      <c r="HR23" s="82"/>
      <c r="HS23" s="82"/>
      <c r="HT23" s="82"/>
      <c r="HU23" s="82"/>
      <c r="HV23" s="82"/>
      <c r="HW23" s="82"/>
      <c r="HX23" s="82"/>
      <c r="HY23" s="82"/>
      <c r="HZ23" s="82"/>
      <c r="IA23" s="82"/>
      <c r="IB23" s="82"/>
      <c r="IC23" s="82"/>
      <c r="ID23" s="82"/>
      <c r="IE23" s="82"/>
      <c r="IF23" s="82"/>
      <c r="IG23" s="82"/>
      <c r="IH23" s="82"/>
      <c r="II23" s="82"/>
      <c r="IJ23" s="82"/>
      <c r="IK23" s="82"/>
      <c r="IL23" s="82"/>
      <c r="IM23" s="82"/>
      <c r="IN23" s="82"/>
    </row>
    <row r="24" spans="1:248" s="83" customFormat="1" ht="15.75">
      <c r="A24" s="132"/>
      <c r="B24" s="225" t="s">
        <v>193</v>
      </c>
      <c r="C24" s="133"/>
      <c r="D24" s="134"/>
      <c r="E24" s="135"/>
      <c r="F24" s="135"/>
      <c r="G24" s="82"/>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c r="BO24" s="82"/>
      <c r="BP24" s="82"/>
      <c r="BQ24" s="82"/>
      <c r="BR24" s="82"/>
      <c r="BS24" s="82"/>
      <c r="BT24" s="82"/>
      <c r="BU24" s="82"/>
      <c r="BV24" s="82"/>
      <c r="BW24" s="82"/>
      <c r="BX24" s="82"/>
      <c r="BY24" s="82"/>
      <c r="BZ24" s="82"/>
      <c r="CA24" s="82"/>
      <c r="CB24" s="82"/>
      <c r="CC24" s="82"/>
      <c r="CD24" s="82"/>
      <c r="CE24" s="82"/>
      <c r="CF24" s="82"/>
      <c r="CG24" s="82"/>
      <c r="CH24" s="82"/>
      <c r="CI24" s="82"/>
      <c r="CJ24" s="82"/>
      <c r="CK24" s="82"/>
      <c r="CL24" s="82"/>
      <c r="CM24" s="82"/>
      <c r="CN24" s="82"/>
      <c r="CO24" s="82"/>
      <c r="CP24" s="82"/>
      <c r="CQ24" s="82"/>
      <c r="CR24" s="82"/>
      <c r="CS24" s="82"/>
      <c r="CT24" s="82"/>
      <c r="CU24" s="82"/>
      <c r="CV24" s="82"/>
      <c r="CW24" s="82"/>
      <c r="CX24" s="82"/>
      <c r="CY24" s="82"/>
      <c r="CZ24" s="82"/>
      <c r="DA24" s="82"/>
      <c r="DB24" s="82"/>
      <c r="DC24" s="82"/>
      <c r="DD24" s="82"/>
      <c r="DE24" s="82"/>
      <c r="DF24" s="82"/>
      <c r="DG24" s="82"/>
      <c r="DH24" s="82"/>
      <c r="DI24" s="82"/>
      <c r="DJ24" s="82"/>
      <c r="DK24" s="82"/>
      <c r="DL24" s="82"/>
      <c r="DM24" s="82"/>
      <c r="DN24" s="82"/>
      <c r="DO24" s="82"/>
      <c r="DP24" s="82"/>
      <c r="DQ24" s="82"/>
      <c r="DR24" s="82"/>
      <c r="DS24" s="82"/>
      <c r="DT24" s="82"/>
      <c r="DU24" s="82"/>
      <c r="DV24" s="82"/>
      <c r="DW24" s="82"/>
      <c r="DX24" s="82"/>
      <c r="DY24" s="82"/>
      <c r="DZ24" s="82"/>
      <c r="EA24" s="82"/>
      <c r="EB24" s="82"/>
      <c r="EC24" s="82"/>
      <c r="ED24" s="82"/>
      <c r="EE24" s="82"/>
      <c r="EF24" s="82"/>
      <c r="EG24" s="82"/>
      <c r="EH24" s="82"/>
      <c r="EI24" s="82"/>
      <c r="EJ24" s="82"/>
      <c r="EK24" s="82"/>
      <c r="EL24" s="82"/>
      <c r="EM24" s="82"/>
      <c r="EN24" s="82"/>
      <c r="EO24" s="82"/>
      <c r="EP24" s="82"/>
      <c r="EQ24" s="82"/>
      <c r="ER24" s="82"/>
      <c r="ES24" s="82"/>
      <c r="ET24" s="82"/>
      <c r="EU24" s="82"/>
      <c r="EV24" s="82"/>
      <c r="EW24" s="82"/>
      <c r="EX24" s="82"/>
      <c r="EY24" s="82"/>
      <c r="EZ24" s="82"/>
      <c r="FA24" s="82"/>
      <c r="FB24" s="82"/>
      <c r="FC24" s="82"/>
      <c r="FD24" s="82"/>
      <c r="FE24" s="82"/>
      <c r="FF24" s="82"/>
      <c r="FG24" s="82"/>
      <c r="FH24" s="82"/>
      <c r="FI24" s="82"/>
      <c r="FJ24" s="82"/>
      <c r="FK24" s="82"/>
      <c r="FL24" s="82"/>
      <c r="FM24" s="82"/>
      <c r="FN24" s="82"/>
      <c r="FO24" s="82"/>
      <c r="FP24" s="82"/>
      <c r="FQ24" s="82"/>
      <c r="FR24" s="82"/>
      <c r="FS24" s="82"/>
      <c r="FT24" s="82"/>
      <c r="FU24" s="82"/>
      <c r="FV24" s="82"/>
      <c r="FW24" s="82"/>
      <c r="FX24" s="82"/>
      <c r="FY24" s="82"/>
      <c r="FZ24" s="82"/>
      <c r="GA24" s="82"/>
      <c r="GB24" s="82"/>
      <c r="GC24" s="82"/>
      <c r="GD24" s="82"/>
      <c r="GE24" s="82"/>
      <c r="GF24" s="82"/>
      <c r="GG24" s="82"/>
      <c r="GH24" s="82"/>
      <c r="GI24" s="82"/>
      <c r="GJ24" s="82"/>
      <c r="GK24" s="82"/>
      <c r="GL24" s="82"/>
      <c r="GM24" s="82"/>
      <c r="GN24" s="82"/>
      <c r="GO24" s="82"/>
      <c r="GP24" s="82"/>
      <c r="GQ24" s="82"/>
      <c r="GR24" s="82"/>
      <c r="GS24" s="82"/>
      <c r="GT24" s="82"/>
      <c r="GU24" s="82"/>
      <c r="GV24" s="82"/>
      <c r="GW24" s="82"/>
      <c r="GX24" s="82"/>
      <c r="GY24" s="82"/>
      <c r="GZ24" s="82"/>
      <c r="HA24" s="82"/>
      <c r="HB24" s="82"/>
      <c r="HC24" s="82"/>
      <c r="HD24" s="82"/>
      <c r="HE24" s="82"/>
      <c r="HF24" s="82"/>
      <c r="HG24" s="82"/>
      <c r="HH24" s="82"/>
      <c r="HI24" s="82"/>
      <c r="HJ24" s="82"/>
      <c r="HK24" s="82"/>
      <c r="HL24" s="82"/>
      <c r="HM24" s="82"/>
      <c r="HN24" s="82"/>
      <c r="HO24" s="82"/>
      <c r="HP24" s="82"/>
      <c r="HQ24" s="82"/>
      <c r="HR24" s="82"/>
      <c r="HS24" s="82"/>
      <c r="HT24" s="82"/>
      <c r="HU24" s="82"/>
      <c r="HV24" s="82"/>
      <c r="HW24" s="82"/>
      <c r="HX24" s="82"/>
      <c r="HY24" s="82"/>
      <c r="HZ24" s="82"/>
      <c r="IA24" s="82"/>
      <c r="IB24" s="82"/>
      <c r="IC24" s="82"/>
      <c r="ID24" s="82"/>
      <c r="IE24" s="82"/>
      <c r="IF24" s="82"/>
      <c r="IG24" s="82"/>
      <c r="IH24" s="82"/>
      <c r="II24" s="82"/>
      <c r="IJ24" s="82"/>
      <c r="IK24" s="82"/>
      <c r="IL24" s="82"/>
      <c r="IM24" s="82"/>
      <c r="IN24" s="82"/>
    </row>
    <row r="25" spans="1:248" s="83" customFormat="1" ht="15.75">
      <c r="A25" s="132"/>
      <c r="B25" s="225" t="s">
        <v>195</v>
      </c>
      <c r="C25" s="133"/>
      <c r="D25" s="134"/>
      <c r="E25" s="135"/>
      <c r="F25" s="135"/>
      <c r="G25" s="82"/>
      <c r="H25" s="82"/>
      <c r="I25" s="82"/>
      <c r="J25" s="82"/>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c r="BO25" s="82"/>
      <c r="BP25" s="82"/>
      <c r="BQ25" s="82"/>
      <c r="BR25" s="82"/>
      <c r="BS25" s="82"/>
      <c r="BT25" s="82"/>
      <c r="BU25" s="82"/>
      <c r="BV25" s="82"/>
      <c r="BW25" s="82"/>
      <c r="BX25" s="82"/>
      <c r="BY25" s="82"/>
      <c r="BZ25" s="82"/>
      <c r="CA25" s="82"/>
      <c r="CB25" s="82"/>
      <c r="CC25" s="82"/>
      <c r="CD25" s="82"/>
      <c r="CE25" s="82"/>
      <c r="CF25" s="82"/>
      <c r="CG25" s="82"/>
      <c r="CH25" s="82"/>
      <c r="CI25" s="82"/>
      <c r="CJ25" s="82"/>
      <c r="CK25" s="82"/>
      <c r="CL25" s="82"/>
      <c r="CM25" s="82"/>
      <c r="CN25" s="82"/>
      <c r="CO25" s="82"/>
      <c r="CP25" s="82"/>
      <c r="CQ25" s="82"/>
      <c r="CR25" s="82"/>
      <c r="CS25" s="82"/>
      <c r="CT25" s="82"/>
      <c r="CU25" s="82"/>
      <c r="CV25" s="82"/>
      <c r="CW25" s="82"/>
      <c r="CX25" s="82"/>
      <c r="CY25" s="82"/>
      <c r="CZ25" s="82"/>
      <c r="DA25" s="82"/>
      <c r="DB25" s="82"/>
      <c r="DC25" s="82"/>
      <c r="DD25" s="82"/>
      <c r="DE25" s="82"/>
      <c r="DF25" s="82"/>
      <c r="DG25" s="82"/>
      <c r="DH25" s="82"/>
      <c r="DI25" s="82"/>
      <c r="DJ25" s="82"/>
      <c r="DK25" s="82"/>
      <c r="DL25" s="82"/>
      <c r="DM25" s="82"/>
      <c r="DN25" s="82"/>
      <c r="DO25" s="82"/>
      <c r="DP25" s="82"/>
      <c r="DQ25" s="82"/>
      <c r="DR25" s="82"/>
      <c r="DS25" s="82"/>
      <c r="DT25" s="82"/>
      <c r="DU25" s="82"/>
      <c r="DV25" s="82"/>
      <c r="DW25" s="82"/>
      <c r="DX25" s="82"/>
      <c r="DY25" s="82"/>
      <c r="DZ25" s="82"/>
      <c r="EA25" s="82"/>
      <c r="EB25" s="82"/>
      <c r="EC25" s="82"/>
      <c r="ED25" s="82"/>
      <c r="EE25" s="82"/>
      <c r="EF25" s="82"/>
      <c r="EG25" s="82"/>
      <c r="EH25" s="82"/>
      <c r="EI25" s="82"/>
      <c r="EJ25" s="82"/>
      <c r="EK25" s="82"/>
      <c r="EL25" s="82"/>
      <c r="EM25" s="82"/>
      <c r="EN25" s="82"/>
      <c r="EO25" s="82"/>
      <c r="EP25" s="82"/>
      <c r="EQ25" s="82"/>
      <c r="ER25" s="82"/>
      <c r="ES25" s="82"/>
      <c r="ET25" s="82"/>
      <c r="EU25" s="82"/>
      <c r="EV25" s="82"/>
      <c r="EW25" s="82"/>
      <c r="EX25" s="82"/>
      <c r="EY25" s="82"/>
      <c r="EZ25" s="82"/>
      <c r="FA25" s="82"/>
      <c r="FB25" s="82"/>
      <c r="FC25" s="82"/>
      <c r="FD25" s="82"/>
      <c r="FE25" s="82"/>
      <c r="FF25" s="82"/>
      <c r="FG25" s="82"/>
      <c r="FH25" s="82"/>
      <c r="FI25" s="82"/>
      <c r="FJ25" s="82"/>
      <c r="FK25" s="82"/>
      <c r="FL25" s="82"/>
      <c r="FM25" s="82"/>
      <c r="FN25" s="82"/>
      <c r="FO25" s="82"/>
      <c r="FP25" s="82"/>
      <c r="FQ25" s="82"/>
      <c r="FR25" s="82"/>
      <c r="FS25" s="82"/>
      <c r="FT25" s="82"/>
      <c r="FU25" s="82"/>
      <c r="FV25" s="82"/>
      <c r="FW25" s="82"/>
      <c r="FX25" s="82"/>
      <c r="FY25" s="82"/>
      <c r="FZ25" s="82"/>
      <c r="GA25" s="82"/>
      <c r="GB25" s="82"/>
      <c r="GC25" s="82"/>
      <c r="GD25" s="82"/>
      <c r="GE25" s="82"/>
      <c r="GF25" s="82"/>
      <c r="GG25" s="82"/>
      <c r="GH25" s="82"/>
      <c r="GI25" s="82"/>
      <c r="GJ25" s="82"/>
      <c r="GK25" s="82"/>
      <c r="GL25" s="82"/>
      <c r="GM25" s="82"/>
      <c r="GN25" s="82"/>
      <c r="GO25" s="82"/>
      <c r="GP25" s="82"/>
      <c r="GQ25" s="82"/>
      <c r="GR25" s="82"/>
      <c r="GS25" s="82"/>
      <c r="GT25" s="82"/>
      <c r="GU25" s="82"/>
      <c r="GV25" s="82"/>
      <c r="GW25" s="82"/>
      <c r="GX25" s="82"/>
      <c r="GY25" s="82"/>
      <c r="GZ25" s="82"/>
      <c r="HA25" s="82"/>
      <c r="HB25" s="82"/>
      <c r="HC25" s="82"/>
      <c r="HD25" s="82"/>
      <c r="HE25" s="82"/>
      <c r="HF25" s="82"/>
      <c r="HG25" s="82"/>
      <c r="HH25" s="82"/>
      <c r="HI25" s="82"/>
      <c r="HJ25" s="82"/>
      <c r="HK25" s="82"/>
      <c r="HL25" s="82"/>
      <c r="HM25" s="82"/>
      <c r="HN25" s="82"/>
      <c r="HO25" s="82"/>
      <c r="HP25" s="82"/>
      <c r="HQ25" s="82"/>
      <c r="HR25" s="82"/>
      <c r="HS25" s="82"/>
      <c r="HT25" s="82"/>
      <c r="HU25" s="82"/>
      <c r="HV25" s="82"/>
      <c r="HW25" s="82"/>
      <c r="HX25" s="82"/>
      <c r="HY25" s="82"/>
      <c r="HZ25" s="82"/>
      <c r="IA25" s="82"/>
      <c r="IB25" s="82"/>
      <c r="IC25" s="82"/>
      <c r="ID25" s="82"/>
      <c r="IE25" s="82"/>
      <c r="IF25" s="82"/>
      <c r="IG25" s="82"/>
      <c r="IH25" s="82"/>
      <c r="II25" s="82"/>
      <c r="IJ25" s="82"/>
      <c r="IK25" s="82"/>
      <c r="IL25" s="82"/>
      <c r="IM25" s="82"/>
      <c r="IN25" s="82"/>
    </row>
    <row r="26" spans="1:248" s="83" customFormat="1" ht="15.75">
      <c r="A26" s="132"/>
      <c r="B26" s="226" t="s">
        <v>194</v>
      </c>
      <c r="C26" s="133"/>
      <c r="D26" s="134"/>
      <c r="E26" s="135"/>
      <c r="F26" s="135"/>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82"/>
      <c r="CD26" s="82"/>
      <c r="CE26" s="82"/>
      <c r="CF26" s="82"/>
      <c r="CG26" s="82"/>
      <c r="CH26" s="82"/>
      <c r="CI26" s="82"/>
      <c r="CJ26" s="82"/>
      <c r="CK26" s="82"/>
      <c r="CL26" s="82"/>
      <c r="CM26" s="82"/>
      <c r="CN26" s="82"/>
      <c r="CO26" s="82"/>
      <c r="CP26" s="82"/>
      <c r="CQ26" s="82"/>
      <c r="CR26" s="82"/>
      <c r="CS26" s="82"/>
      <c r="CT26" s="82"/>
      <c r="CU26" s="82"/>
      <c r="CV26" s="82"/>
      <c r="CW26" s="82"/>
      <c r="CX26" s="82"/>
      <c r="CY26" s="82"/>
      <c r="CZ26" s="82"/>
      <c r="DA26" s="82"/>
      <c r="DB26" s="82"/>
      <c r="DC26" s="82"/>
      <c r="DD26" s="82"/>
      <c r="DE26" s="82"/>
      <c r="DF26" s="82"/>
      <c r="DG26" s="82"/>
      <c r="DH26" s="82"/>
      <c r="DI26" s="82"/>
      <c r="DJ26" s="82"/>
      <c r="DK26" s="82"/>
      <c r="DL26" s="82"/>
      <c r="DM26" s="82"/>
      <c r="DN26" s="82"/>
      <c r="DO26" s="82"/>
      <c r="DP26" s="82"/>
      <c r="DQ26" s="82"/>
      <c r="DR26" s="82"/>
      <c r="DS26" s="82"/>
      <c r="DT26" s="82"/>
      <c r="DU26" s="82"/>
      <c r="DV26" s="82"/>
      <c r="DW26" s="82"/>
      <c r="DX26" s="82"/>
      <c r="DY26" s="82"/>
      <c r="DZ26" s="82"/>
      <c r="EA26" s="82"/>
      <c r="EB26" s="82"/>
      <c r="EC26" s="82"/>
      <c r="ED26" s="82"/>
      <c r="EE26" s="82"/>
      <c r="EF26" s="82"/>
      <c r="EG26" s="82"/>
      <c r="EH26" s="82"/>
      <c r="EI26" s="82"/>
      <c r="EJ26" s="82"/>
      <c r="EK26" s="82"/>
      <c r="EL26" s="82"/>
      <c r="EM26" s="82"/>
      <c r="EN26" s="82"/>
      <c r="EO26" s="82"/>
      <c r="EP26" s="82"/>
      <c r="EQ26" s="82"/>
      <c r="ER26" s="82"/>
      <c r="ES26" s="82"/>
      <c r="ET26" s="82"/>
      <c r="EU26" s="82"/>
      <c r="EV26" s="82"/>
      <c r="EW26" s="82"/>
      <c r="EX26" s="82"/>
      <c r="EY26" s="82"/>
      <c r="EZ26" s="82"/>
      <c r="FA26" s="82"/>
      <c r="FB26" s="82"/>
      <c r="FC26" s="82"/>
      <c r="FD26" s="82"/>
      <c r="FE26" s="82"/>
      <c r="FF26" s="82"/>
      <c r="FG26" s="82"/>
      <c r="FH26" s="82"/>
      <c r="FI26" s="82"/>
      <c r="FJ26" s="82"/>
      <c r="FK26" s="82"/>
      <c r="FL26" s="82"/>
      <c r="FM26" s="82"/>
      <c r="FN26" s="82"/>
      <c r="FO26" s="82"/>
      <c r="FP26" s="82"/>
      <c r="FQ26" s="82"/>
      <c r="FR26" s="82"/>
      <c r="FS26" s="82"/>
      <c r="FT26" s="82"/>
      <c r="FU26" s="82"/>
      <c r="FV26" s="82"/>
      <c r="FW26" s="82"/>
      <c r="FX26" s="82"/>
      <c r="FY26" s="82"/>
      <c r="FZ26" s="82"/>
      <c r="GA26" s="82"/>
      <c r="GB26" s="82"/>
      <c r="GC26" s="82"/>
      <c r="GD26" s="82"/>
      <c r="GE26" s="82"/>
      <c r="GF26" s="82"/>
      <c r="GG26" s="82"/>
      <c r="GH26" s="82"/>
      <c r="GI26" s="82"/>
      <c r="GJ26" s="82"/>
      <c r="GK26" s="82"/>
      <c r="GL26" s="82"/>
      <c r="GM26" s="82"/>
      <c r="GN26" s="82"/>
      <c r="GO26" s="82"/>
      <c r="GP26" s="82"/>
      <c r="GQ26" s="82"/>
      <c r="GR26" s="82"/>
      <c r="GS26" s="82"/>
      <c r="GT26" s="82"/>
      <c r="GU26" s="82"/>
      <c r="GV26" s="82"/>
      <c r="GW26" s="82"/>
      <c r="GX26" s="82"/>
      <c r="GY26" s="82"/>
      <c r="GZ26" s="82"/>
      <c r="HA26" s="82"/>
      <c r="HB26" s="82"/>
      <c r="HC26" s="82"/>
      <c r="HD26" s="82"/>
      <c r="HE26" s="82"/>
      <c r="HF26" s="82"/>
      <c r="HG26" s="82"/>
      <c r="HH26" s="82"/>
      <c r="HI26" s="82"/>
      <c r="HJ26" s="82"/>
      <c r="HK26" s="82"/>
      <c r="HL26" s="82"/>
      <c r="HM26" s="82"/>
      <c r="HN26" s="82"/>
      <c r="HO26" s="82"/>
      <c r="HP26" s="82"/>
      <c r="HQ26" s="82"/>
      <c r="HR26" s="82"/>
      <c r="HS26" s="82"/>
      <c r="HT26" s="82"/>
      <c r="HU26" s="82"/>
      <c r="HV26" s="82"/>
      <c r="HW26" s="82"/>
      <c r="HX26" s="82"/>
      <c r="HY26" s="82"/>
      <c r="HZ26" s="82"/>
      <c r="IA26" s="82"/>
      <c r="IB26" s="82"/>
      <c r="IC26" s="82"/>
      <c r="ID26" s="82"/>
      <c r="IE26" s="82"/>
      <c r="IF26" s="82"/>
      <c r="IG26" s="82"/>
      <c r="IH26" s="82"/>
      <c r="II26" s="82"/>
      <c r="IJ26" s="82"/>
      <c r="IK26" s="82"/>
      <c r="IL26" s="82"/>
      <c r="IM26" s="82"/>
      <c r="IN26" s="82"/>
    </row>
    <row r="27" spans="1:248" s="83" customFormat="1" ht="15.75">
      <c r="A27" s="132"/>
      <c r="B27" s="147"/>
      <c r="C27" s="133"/>
      <c r="D27" s="134"/>
      <c r="E27" s="135"/>
      <c r="F27" s="135"/>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82"/>
      <c r="BZ27" s="82"/>
      <c r="CA27" s="82"/>
      <c r="CB27" s="82"/>
      <c r="CC27" s="82"/>
      <c r="CD27" s="82"/>
      <c r="CE27" s="82"/>
      <c r="CF27" s="82"/>
      <c r="CG27" s="82"/>
      <c r="CH27" s="82"/>
      <c r="CI27" s="82"/>
      <c r="CJ27" s="82"/>
      <c r="CK27" s="82"/>
      <c r="CL27" s="82"/>
      <c r="CM27" s="82"/>
      <c r="CN27" s="82"/>
      <c r="CO27" s="82"/>
      <c r="CP27" s="82"/>
      <c r="CQ27" s="82"/>
      <c r="CR27" s="82"/>
      <c r="CS27" s="82"/>
      <c r="CT27" s="82"/>
      <c r="CU27" s="82"/>
      <c r="CV27" s="82"/>
      <c r="CW27" s="82"/>
      <c r="CX27" s="82"/>
      <c r="CY27" s="82"/>
      <c r="CZ27" s="82"/>
      <c r="DA27" s="82"/>
      <c r="DB27" s="82"/>
      <c r="DC27" s="82"/>
      <c r="DD27" s="82"/>
      <c r="DE27" s="82"/>
      <c r="DF27" s="82"/>
      <c r="DG27" s="82"/>
      <c r="DH27" s="82"/>
      <c r="DI27" s="82"/>
      <c r="DJ27" s="82"/>
      <c r="DK27" s="82"/>
      <c r="DL27" s="82"/>
      <c r="DM27" s="82"/>
      <c r="DN27" s="82"/>
      <c r="DO27" s="82"/>
      <c r="DP27" s="82"/>
      <c r="DQ27" s="82"/>
      <c r="DR27" s="82"/>
      <c r="DS27" s="82"/>
      <c r="DT27" s="82"/>
      <c r="DU27" s="82"/>
      <c r="DV27" s="82"/>
      <c r="DW27" s="82"/>
      <c r="DX27" s="82"/>
      <c r="DY27" s="82"/>
      <c r="DZ27" s="82"/>
      <c r="EA27" s="82"/>
      <c r="EB27" s="82"/>
      <c r="EC27" s="82"/>
      <c r="ED27" s="82"/>
      <c r="EE27" s="82"/>
      <c r="EF27" s="82"/>
      <c r="EG27" s="82"/>
      <c r="EH27" s="82"/>
      <c r="EI27" s="82"/>
      <c r="EJ27" s="82"/>
      <c r="EK27" s="82"/>
      <c r="EL27" s="82"/>
      <c r="EM27" s="82"/>
      <c r="EN27" s="82"/>
      <c r="EO27" s="82"/>
      <c r="EP27" s="82"/>
      <c r="EQ27" s="82"/>
      <c r="ER27" s="82"/>
      <c r="ES27" s="82"/>
      <c r="ET27" s="82"/>
      <c r="EU27" s="82"/>
      <c r="EV27" s="82"/>
      <c r="EW27" s="82"/>
      <c r="EX27" s="82"/>
      <c r="EY27" s="82"/>
      <c r="EZ27" s="82"/>
      <c r="FA27" s="82"/>
      <c r="FB27" s="82"/>
      <c r="FC27" s="82"/>
      <c r="FD27" s="82"/>
      <c r="FE27" s="82"/>
      <c r="FF27" s="82"/>
      <c r="FG27" s="82"/>
      <c r="FH27" s="82"/>
      <c r="FI27" s="82"/>
      <c r="FJ27" s="82"/>
      <c r="FK27" s="82"/>
      <c r="FL27" s="82"/>
      <c r="FM27" s="82"/>
      <c r="FN27" s="82"/>
      <c r="FO27" s="82"/>
      <c r="FP27" s="82"/>
      <c r="FQ27" s="82"/>
      <c r="FR27" s="82"/>
      <c r="FS27" s="82"/>
      <c r="FT27" s="82"/>
      <c r="FU27" s="82"/>
      <c r="FV27" s="82"/>
      <c r="FW27" s="82"/>
      <c r="FX27" s="82"/>
      <c r="FY27" s="82"/>
      <c r="FZ27" s="82"/>
      <c r="GA27" s="82"/>
      <c r="GB27" s="82"/>
      <c r="GC27" s="82"/>
      <c r="GD27" s="82"/>
      <c r="GE27" s="82"/>
      <c r="GF27" s="82"/>
      <c r="GG27" s="82"/>
      <c r="GH27" s="82"/>
      <c r="GI27" s="82"/>
      <c r="GJ27" s="82"/>
      <c r="GK27" s="82"/>
      <c r="GL27" s="82"/>
      <c r="GM27" s="82"/>
      <c r="GN27" s="82"/>
      <c r="GO27" s="82"/>
      <c r="GP27" s="82"/>
      <c r="GQ27" s="82"/>
      <c r="GR27" s="82"/>
      <c r="GS27" s="82"/>
      <c r="GT27" s="82"/>
      <c r="GU27" s="82"/>
      <c r="GV27" s="82"/>
      <c r="GW27" s="82"/>
      <c r="GX27" s="82"/>
      <c r="GY27" s="82"/>
      <c r="GZ27" s="82"/>
      <c r="HA27" s="82"/>
      <c r="HB27" s="82"/>
      <c r="HC27" s="82"/>
      <c r="HD27" s="82"/>
      <c r="HE27" s="82"/>
      <c r="HF27" s="82"/>
      <c r="HG27" s="82"/>
      <c r="HH27" s="82"/>
      <c r="HI27" s="82"/>
      <c r="HJ27" s="82"/>
      <c r="HK27" s="82"/>
      <c r="HL27" s="82"/>
      <c r="HM27" s="82"/>
      <c r="HN27" s="82"/>
      <c r="HO27" s="82"/>
      <c r="HP27" s="82"/>
      <c r="HQ27" s="82"/>
      <c r="HR27" s="82"/>
      <c r="HS27" s="82"/>
      <c r="HT27" s="82"/>
      <c r="HU27" s="82"/>
      <c r="HV27" s="82"/>
      <c r="HW27" s="82"/>
      <c r="HX27" s="82"/>
      <c r="HY27" s="82"/>
      <c r="HZ27" s="82"/>
      <c r="IA27" s="82"/>
      <c r="IB27" s="82"/>
      <c r="IC27" s="82"/>
      <c r="ID27" s="82"/>
      <c r="IE27" s="82"/>
      <c r="IF27" s="82"/>
      <c r="IG27" s="82"/>
      <c r="IH27" s="82"/>
      <c r="II27" s="82"/>
      <c r="IJ27" s="82"/>
      <c r="IK27" s="82"/>
      <c r="IL27" s="82"/>
      <c r="IM27" s="82"/>
      <c r="IN27" s="82"/>
    </row>
    <row r="28" spans="1:248" s="83" customFormat="1" ht="15.75">
      <c r="A28" s="132"/>
      <c r="B28" s="142"/>
      <c r="C28" s="133"/>
      <c r="D28" s="134"/>
      <c r="E28" s="135"/>
      <c r="F28" s="135"/>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82"/>
      <c r="CD28" s="82"/>
      <c r="CE28" s="82"/>
      <c r="CF28" s="82"/>
      <c r="CG28" s="82"/>
      <c r="CH28" s="82"/>
      <c r="CI28" s="82"/>
      <c r="CJ28" s="82"/>
      <c r="CK28" s="82"/>
      <c r="CL28" s="82"/>
      <c r="CM28" s="82"/>
      <c r="CN28" s="82"/>
      <c r="CO28" s="82"/>
      <c r="CP28" s="82"/>
      <c r="CQ28" s="82"/>
      <c r="CR28" s="82"/>
      <c r="CS28" s="82"/>
      <c r="CT28" s="82"/>
      <c r="CU28" s="82"/>
      <c r="CV28" s="82"/>
      <c r="CW28" s="82"/>
      <c r="CX28" s="82"/>
      <c r="CY28" s="82"/>
      <c r="CZ28" s="82"/>
      <c r="DA28" s="82"/>
      <c r="DB28" s="82"/>
      <c r="DC28" s="82"/>
      <c r="DD28" s="82"/>
      <c r="DE28" s="82"/>
      <c r="DF28" s="82"/>
      <c r="DG28" s="82"/>
      <c r="DH28" s="82"/>
      <c r="DI28" s="82"/>
      <c r="DJ28" s="82"/>
      <c r="DK28" s="82"/>
      <c r="DL28" s="82"/>
      <c r="DM28" s="82"/>
      <c r="DN28" s="82"/>
      <c r="DO28" s="82"/>
      <c r="DP28" s="82"/>
      <c r="DQ28" s="82"/>
      <c r="DR28" s="82"/>
      <c r="DS28" s="82"/>
      <c r="DT28" s="82"/>
      <c r="DU28" s="82"/>
      <c r="DV28" s="82"/>
      <c r="DW28" s="82"/>
      <c r="DX28" s="82"/>
      <c r="DY28" s="82"/>
      <c r="DZ28" s="82"/>
      <c r="EA28" s="82"/>
      <c r="EB28" s="82"/>
      <c r="EC28" s="82"/>
      <c r="ED28" s="82"/>
      <c r="EE28" s="82"/>
      <c r="EF28" s="82"/>
      <c r="EG28" s="82"/>
      <c r="EH28" s="82"/>
      <c r="EI28" s="82"/>
      <c r="EJ28" s="82"/>
      <c r="EK28" s="82"/>
      <c r="EL28" s="82"/>
      <c r="EM28" s="82"/>
      <c r="EN28" s="82"/>
      <c r="EO28" s="82"/>
      <c r="EP28" s="82"/>
      <c r="EQ28" s="82"/>
      <c r="ER28" s="82"/>
      <c r="ES28" s="82"/>
      <c r="ET28" s="82"/>
      <c r="EU28" s="82"/>
      <c r="EV28" s="82"/>
      <c r="EW28" s="82"/>
      <c r="EX28" s="82"/>
      <c r="EY28" s="82"/>
      <c r="EZ28" s="82"/>
      <c r="FA28" s="82"/>
      <c r="FB28" s="82"/>
      <c r="FC28" s="82"/>
      <c r="FD28" s="82"/>
      <c r="FE28" s="82"/>
      <c r="FF28" s="82"/>
      <c r="FG28" s="82"/>
      <c r="FH28" s="82"/>
      <c r="FI28" s="82"/>
      <c r="FJ28" s="82"/>
      <c r="FK28" s="82"/>
      <c r="FL28" s="82"/>
      <c r="FM28" s="82"/>
      <c r="FN28" s="82"/>
      <c r="FO28" s="82"/>
      <c r="FP28" s="82"/>
      <c r="FQ28" s="82"/>
      <c r="FR28" s="82"/>
      <c r="FS28" s="82"/>
      <c r="FT28" s="82"/>
      <c r="FU28" s="82"/>
      <c r="FV28" s="82"/>
      <c r="FW28" s="82"/>
      <c r="FX28" s="82"/>
      <c r="FY28" s="82"/>
      <c r="FZ28" s="82"/>
      <c r="GA28" s="82"/>
      <c r="GB28" s="82"/>
      <c r="GC28" s="82"/>
      <c r="GD28" s="82"/>
      <c r="GE28" s="82"/>
      <c r="GF28" s="82"/>
      <c r="GG28" s="82"/>
      <c r="GH28" s="82"/>
      <c r="GI28" s="82"/>
      <c r="GJ28" s="82"/>
      <c r="GK28" s="82"/>
      <c r="GL28" s="82"/>
      <c r="GM28" s="82"/>
      <c r="GN28" s="82"/>
      <c r="GO28" s="82"/>
      <c r="GP28" s="82"/>
      <c r="GQ28" s="82"/>
      <c r="GR28" s="82"/>
      <c r="GS28" s="82"/>
      <c r="GT28" s="82"/>
      <c r="GU28" s="82"/>
      <c r="GV28" s="82"/>
      <c r="GW28" s="82"/>
      <c r="GX28" s="82"/>
      <c r="GY28" s="82"/>
      <c r="GZ28" s="82"/>
      <c r="HA28" s="82"/>
      <c r="HB28" s="82"/>
      <c r="HC28" s="82"/>
      <c r="HD28" s="82"/>
      <c r="HE28" s="82"/>
      <c r="HF28" s="82"/>
      <c r="HG28" s="82"/>
      <c r="HH28" s="82"/>
      <c r="HI28" s="82"/>
      <c r="HJ28" s="82"/>
      <c r="HK28" s="82"/>
      <c r="HL28" s="82"/>
      <c r="HM28" s="82"/>
      <c r="HN28" s="82"/>
      <c r="HO28" s="82"/>
      <c r="HP28" s="82"/>
      <c r="HQ28" s="82"/>
      <c r="HR28" s="82"/>
      <c r="HS28" s="82"/>
      <c r="HT28" s="82"/>
      <c r="HU28" s="82"/>
      <c r="HV28" s="82"/>
      <c r="HW28" s="82"/>
      <c r="HX28" s="82"/>
      <c r="HY28" s="82"/>
      <c r="HZ28" s="82"/>
      <c r="IA28" s="82"/>
      <c r="IB28" s="82"/>
      <c r="IC28" s="82"/>
      <c r="ID28" s="82"/>
      <c r="IE28" s="82"/>
      <c r="IF28" s="82"/>
      <c r="IG28" s="82"/>
      <c r="IH28" s="82"/>
      <c r="II28" s="82"/>
      <c r="IJ28" s="82"/>
      <c r="IK28" s="82"/>
      <c r="IL28" s="82"/>
      <c r="IM28" s="82"/>
      <c r="IN28" s="82"/>
    </row>
    <row r="29" spans="1:248" s="83" customFormat="1" ht="15.75">
      <c r="A29" s="132"/>
      <c r="B29" s="147"/>
      <c r="C29" s="133"/>
      <c r="D29" s="134"/>
      <c r="E29" s="135"/>
      <c r="F29" s="135"/>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c r="EF29" s="82"/>
      <c r="EG29" s="82"/>
      <c r="EH29" s="82"/>
      <c r="EI29" s="82"/>
      <c r="EJ29" s="82"/>
      <c r="EK29" s="82"/>
      <c r="EL29" s="82"/>
      <c r="EM29" s="82"/>
      <c r="EN29" s="82"/>
      <c r="EO29" s="82"/>
      <c r="EP29" s="82"/>
      <c r="EQ29" s="82"/>
      <c r="ER29" s="82"/>
      <c r="ES29" s="82"/>
      <c r="ET29" s="82"/>
      <c r="EU29" s="82"/>
      <c r="EV29" s="82"/>
      <c r="EW29" s="82"/>
      <c r="EX29" s="82"/>
      <c r="EY29" s="82"/>
      <c r="EZ29" s="82"/>
      <c r="FA29" s="82"/>
      <c r="FB29" s="82"/>
      <c r="FC29" s="82"/>
      <c r="FD29" s="82"/>
      <c r="FE29" s="82"/>
      <c r="FF29" s="82"/>
      <c r="FG29" s="82"/>
      <c r="FH29" s="82"/>
      <c r="FI29" s="82"/>
      <c r="FJ29" s="82"/>
      <c r="FK29" s="82"/>
      <c r="FL29" s="82"/>
      <c r="FM29" s="82"/>
      <c r="FN29" s="82"/>
      <c r="FO29" s="82"/>
      <c r="FP29" s="82"/>
      <c r="FQ29" s="82"/>
      <c r="FR29" s="82"/>
      <c r="FS29" s="82"/>
      <c r="FT29" s="82"/>
      <c r="FU29" s="82"/>
      <c r="FV29" s="82"/>
      <c r="FW29" s="82"/>
      <c r="FX29" s="82"/>
      <c r="FY29" s="82"/>
      <c r="FZ29" s="82"/>
      <c r="GA29" s="82"/>
      <c r="GB29" s="82"/>
      <c r="GC29" s="82"/>
      <c r="GD29" s="82"/>
      <c r="GE29" s="82"/>
      <c r="GF29" s="82"/>
      <c r="GG29" s="82"/>
      <c r="GH29" s="82"/>
      <c r="GI29" s="82"/>
      <c r="GJ29" s="82"/>
      <c r="GK29" s="82"/>
      <c r="GL29" s="82"/>
      <c r="GM29" s="82"/>
      <c r="GN29" s="82"/>
      <c r="GO29" s="82"/>
      <c r="GP29" s="82"/>
      <c r="GQ29" s="82"/>
      <c r="GR29" s="82"/>
      <c r="GS29" s="82"/>
      <c r="GT29" s="82"/>
      <c r="GU29" s="82"/>
      <c r="GV29" s="82"/>
      <c r="GW29" s="82"/>
      <c r="GX29" s="82"/>
      <c r="GY29" s="82"/>
      <c r="GZ29" s="82"/>
      <c r="HA29" s="82"/>
      <c r="HB29" s="82"/>
      <c r="HC29" s="82"/>
      <c r="HD29" s="82"/>
      <c r="HE29" s="82"/>
      <c r="HF29" s="82"/>
      <c r="HG29" s="82"/>
      <c r="HH29" s="82"/>
      <c r="HI29" s="82"/>
      <c r="HJ29" s="82"/>
      <c r="HK29" s="82"/>
      <c r="HL29" s="82"/>
      <c r="HM29" s="82"/>
      <c r="HN29" s="82"/>
      <c r="HO29" s="82"/>
      <c r="HP29" s="82"/>
      <c r="HQ29" s="82"/>
      <c r="HR29" s="82"/>
      <c r="HS29" s="82"/>
      <c r="HT29" s="82"/>
      <c r="HU29" s="82"/>
      <c r="HV29" s="82"/>
      <c r="HW29" s="82"/>
      <c r="HX29" s="82"/>
      <c r="HY29" s="82"/>
      <c r="HZ29" s="82"/>
      <c r="IA29" s="82"/>
      <c r="IB29" s="82"/>
      <c r="IC29" s="82"/>
      <c r="ID29" s="82"/>
      <c r="IE29" s="82"/>
      <c r="IF29" s="82"/>
      <c r="IG29" s="82"/>
      <c r="IH29" s="82"/>
      <c r="II29" s="82"/>
      <c r="IJ29" s="82"/>
      <c r="IK29" s="82"/>
      <c r="IL29" s="82"/>
      <c r="IM29" s="82"/>
      <c r="IN29" s="82"/>
    </row>
    <row r="30" spans="1:248" s="83" customFormat="1" ht="15.75">
      <c r="A30" s="132"/>
      <c r="B30" s="142"/>
      <c r="C30" s="133"/>
      <c r="D30" s="134"/>
      <c r="E30" s="135"/>
      <c r="F30" s="135"/>
      <c r="G30" s="115"/>
      <c r="H30" s="115"/>
      <c r="I30" s="115"/>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c r="EF30" s="82"/>
      <c r="EG30" s="82"/>
      <c r="EH30" s="82"/>
      <c r="EI30" s="82"/>
      <c r="EJ30" s="82"/>
      <c r="EK30" s="82"/>
      <c r="EL30" s="82"/>
      <c r="EM30" s="82"/>
      <c r="EN30" s="82"/>
      <c r="EO30" s="82"/>
      <c r="EP30" s="82"/>
      <c r="EQ30" s="82"/>
      <c r="ER30" s="82"/>
      <c r="ES30" s="82"/>
      <c r="ET30" s="82"/>
      <c r="EU30" s="82"/>
      <c r="EV30" s="82"/>
      <c r="EW30" s="82"/>
      <c r="EX30" s="82"/>
      <c r="EY30" s="82"/>
      <c r="EZ30" s="82"/>
      <c r="FA30" s="82"/>
      <c r="FB30" s="82"/>
      <c r="FC30" s="82"/>
      <c r="FD30" s="82"/>
      <c r="FE30" s="82"/>
      <c r="FF30" s="82"/>
      <c r="FG30" s="82"/>
      <c r="FH30" s="82"/>
      <c r="FI30" s="82"/>
      <c r="FJ30" s="82"/>
      <c r="FK30" s="82"/>
      <c r="FL30" s="82"/>
      <c r="FM30" s="82"/>
      <c r="FN30" s="82"/>
      <c r="FO30" s="82"/>
      <c r="FP30" s="82"/>
      <c r="FQ30" s="82"/>
      <c r="FR30" s="82"/>
      <c r="FS30" s="82"/>
      <c r="FT30" s="82"/>
      <c r="FU30" s="82"/>
      <c r="FV30" s="82"/>
      <c r="FW30" s="82"/>
      <c r="FX30" s="82"/>
      <c r="FY30" s="82"/>
      <c r="FZ30" s="82"/>
      <c r="GA30" s="82"/>
      <c r="GB30" s="82"/>
      <c r="GC30" s="82"/>
      <c r="GD30" s="82"/>
      <c r="GE30" s="82"/>
      <c r="GF30" s="82"/>
      <c r="GG30" s="82"/>
      <c r="GH30" s="82"/>
      <c r="GI30" s="82"/>
      <c r="GJ30" s="82"/>
      <c r="GK30" s="82"/>
      <c r="GL30" s="82"/>
      <c r="GM30" s="82"/>
      <c r="GN30" s="82"/>
      <c r="GO30" s="82"/>
      <c r="GP30" s="82"/>
      <c r="GQ30" s="82"/>
      <c r="GR30" s="82"/>
      <c r="GS30" s="82"/>
      <c r="GT30" s="82"/>
      <c r="GU30" s="82"/>
      <c r="GV30" s="82"/>
      <c r="GW30" s="82"/>
      <c r="GX30" s="82"/>
      <c r="GY30" s="82"/>
      <c r="GZ30" s="82"/>
      <c r="HA30" s="82"/>
      <c r="HB30" s="82"/>
      <c r="HC30" s="82"/>
      <c r="HD30" s="82"/>
      <c r="HE30" s="82"/>
      <c r="HF30" s="82"/>
      <c r="HG30" s="82"/>
      <c r="HH30" s="82"/>
      <c r="HI30" s="82"/>
      <c r="HJ30" s="82"/>
      <c r="HK30" s="82"/>
      <c r="HL30" s="82"/>
      <c r="HM30" s="82"/>
      <c r="HN30" s="82"/>
      <c r="HO30" s="82"/>
      <c r="HP30" s="82"/>
      <c r="HQ30" s="82"/>
      <c r="HR30" s="82"/>
      <c r="HS30" s="82"/>
      <c r="HT30" s="82"/>
      <c r="HU30" s="82"/>
      <c r="HV30" s="82"/>
      <c r="HW30" s="82"/>
      <c r="HX30" s="82"/>
      <c r="HY30" s="82"/>
      <c r="HZ30" s="82"/>
      <c r="IA30" s="82"/>
      <c r="IB30" s="82"/>
      <c r="IC30" s="82"/>
      <c r="ID30" s="82"/>
      <c r="IE30" s="82"/>
      <c r="IF30" s="82"/>
      <c r="IG30" s="82"/>
      <c r="IH30" s="82"/>
      <c r="II30" s="82"/>
      <c r="IJ30" s="82"/>
      <c r="IK30" s="82"/>
      <c r="IL30" s="82"/>
      <c r="IM30" s="82"/>
      <c r="IN30" s="82"/>
    </row>
    <row r="31" spans="1:248" s="83" customFormat="1" ht="15.75">
      <c r="A31" s="132"/>
      <c r="B31" s="142"/>
      <c r="C31" s="133"/>
      <c r="D31" s="134"/>
      <c r="E31" s="135"/>
      <c r="F31" s="135"/>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c r="EF31" s="82"/>
      <c r="EG31" s="82"/>
      <c r="EH31" s="82"/>
      <c r="EI31" s="82"/>
      <c r="EJ31" s="82"/>
      <c r="EK31" s="82"/>
      <c r="EL31" s="82"/>
      <c r="EM31" s="82"/>
      <c r="EN31" s="82"/>
      <c r="EO31" s="82"/>
      <c r="EP31" s="82"/>
      <c r="EQ31" s="82"/>
      <c r="ER31" s="82"/>
      <c r="ES31" s="82"/>
      <c r="ET31" s="82"/>
      <c r="EU31" s="82"/>
      <c r="EV31" s="82"/>
      <c r="EW31" s="82"/>
      <c r="EX31" s="82"/>
      <c r="EY31" s="82"/>
      <c r="EZ31" s="82"/>
      <c r="FA31" s="82"/>
      <c r="FB31" s="82"/>
      <c r="FC31" s="82"/>
      <c r="FD31" s="82"/>
      <c r="FE31" s="82"/>
      <c r="FF31" s="82"/>
      <c r="FG31" s="82"/>
      <c r="FH31" s="82"/>
      <c r="FI31" s="82"/>
      <c r="FJ31" s="82"/>
      <c r="FK31" s="82"/>
      <c r="FL31" s="82"/>
      <c r="FM31" s="82"/>
      <c r="FN31" s="82"/>
      <c r="FO31" s="82"/>
      <c r="FP31" s="82"/>
      <c r="FQ31" s="82"/>
      <c r="FR31" s="82"/>
      <c r="FS31" s="82"/>
      <c r="FT31" s="82"/>
      <c r="FU31" s="82"/>
      <c r="FV31" s="82"/>
      <c r="FW31" s="82"/>
      <c r="FX31" s="82"/>
      <c r="FY31" s="82"/>
      <c r="FZ31" s="82"/>
      <c r="GA31" s="82"/>
      <c r="GB31" s="82"/>
      <c r="GC31" s="82"/>
      <c r="GD31" s="82"/>
      <c r="GE31" s="82"/>
      <c r="GF31" s="82"/>
      <c r="GG31" s="82"/>
      <c r="GH31" s="82"/>
      <c r="GI31" s="82"/>
      <c r="GJ31" s="82"/>
      <c r="GK31" s="82"/>
      <c r="GL31" s="82"/>
      <c r="GM31" s="82"/>
      <c r="GN31" s="82"/>
      <c r="GO31" s="82"/>
      <c r="GP31" s="82"/>
      <c r="GQ31" s="82"/>
      <c r="GR31" s="82"/>
      <c r="GS31" s="82"/>
      <c r="GT31" s="82"/>
      <c r="GU31" s="82"/>
      <c r="GV31" s="82"/>
      <c r="GW31" s="82"/>
      <c r="GX31" s="82"/>
      <c r="GY31" s="82"/>
      <c r="GZ31" s="82"/>
      <c r="HA31" s="82"/>
      <c r="HB31" s="82"/>
      <c r="HC31" s="82"/>
      <c r="HD31" s="82"/>
      <c r="HE31" s="82"/>
      <c r="HF31" s="82"/>
      <c r="HG31" s="82"/>
      <c r="HH31" s="82"/>
      <c r="HI31" s="82"/>
      <c r="HJ31" s="82"/>
      <c r="HK31" s="82"/>
      <c r="HL31" s="82"/>
      <c r="HM31" s="82"/>
      <c r="HN31" s="82"/>
      <c r="HO31" s="82"/>
      <c r="HP31" s="82"/>
      <c r="HQ31" s="82"/>
      <c r="HR31" s="82"/>
      <c r="HS31" s="82"/>
      <c r="HT31" s="82"/>
      <c r="HU31" s="82"/>
      <c r="HV31" s="82"/>
      <c r="HW31" s="82"/>
      <c r="HX31" s="82"/>
      <c r="HY31" s="82"/>
      <c r="HZ31" s="82"/>
      <c r="IA31" s="82"/>
      <c r="IB31" s="82"/>
      <c r="IC31" s="82"/>
      <c r="ID31" s="82"/>
      <c r="IE31" s="82"/>
      <c r="IF31" s="82"/>
      <c r="IG31" s="82"/>
      <c r="IH31" s="82"/>
      <c r="II31" s="82"/>
      <c r="IJ31" s="82"/>
      <c r="IK31" s="82"/>
      <c r="IL31" s="82"/>
      <c r="IM31" s="82"/>
      <c r="IN31" s="82"/>
    </row>
    <row r="32" spans="1:248" s="16" customFormat="1" ht="15.75">
      <c r="A32" s="132"/>
      <c r="B32" s="142"/>
      <c r="C32" s="133"/>
      <c r="D32" s="134"/>
      <c r="E32" s="135"/>
      <c r="F32" s="135"/>
    </row>
    <row r="33" spans="1:6" s="16" customFormat="1" ht="15.75">
      <c r="A33" s="132"/>
      <c r="B33" s="142"/>
      <c r="C33" s="133"/>
      <c r="D33" s="134"/>
      <c r="E33" s="135"/>
      <c r="F33" s="135"/>
    </row>
    <row r="34" spans="1:6" ht="15.75">
      <c r="A34" s="132"/>
      <c r="B34" s="142"/>
      <c r="C34" s="133"/>
      <c r="D34" s="134"/>
      <c r="E34" s="135"/>
      <c r="F34" s="135"/>
    </row>
    <row r="35" spans="1:6" ht="15.75">
      <c r="A35" s="132"/>
      <c r="B35" s="142"/>
      <c r="C35" s="133"/>
      <c r="D35" s="134"/>
      <c r="E35" s="135"/>
      <c r="F35" s="135"/>
    </row>
    <row r="36" spans="1:6" ht="15.75">
      <c r="A36" s="132"/>
      <c r="B36" s="142"/>
      <c r="C36" s="133"/>
      <c r="D36" s="134"/>
      <c r="E36" s="135"/>
      <c r="F36" s="135"/>
    </row>
    <row r="37" spans="1:6" ht="15.75">
      <c r="A37" s="132"/>
      <c r="B37" s="142"/>
      <c r="C37" s="133"/>
      <c r="D37" s="134"/>
      <c r="E37" s="135"/>
      <c r="F37" s="135"/>
    </row>
    <row r="38" spans="1:6" ht="15.75">
      <c r="A38" s="132"/>
      <c r="B38" s="142"/>
      <c r="C38" s="133"/>
      <c r="D38" s="134"/>
      <c r="E38" s="135"/>
      <c r="F38" s="135"/>
    </row>
    <row r="39" spans="1:6" ht="15.75">
      <c r="A39" s="132"/>
      <c r="B39" s="142"/>
      <c r="C39" s="133"/>
      <c r="D39" s="134"/>
      <c r="E39" s="135"/>
      <c r="F39" s="135"/>
    </row>
    <row r="40" spans="1:6" ht="15.75">
      <c r="A40" s="132"/>
      <c r="B40" s="142" t="s">
        <v>39</v>
      </c>
      <c r="C40" s="133"/>
      <c r="D40" s="134"/>
      <c r="E40" s="135"/>
      <c r="F40" s="135"/>
    </row>
    <row r="41" spans="1:6" ht="15.75">
      <c r="A41" s="132"/>
      <c r="B41" s="142" t="s">
        <v>40</v>
      </c>
      <c r="C41" s="133"/>
      <c r="D41" s="134"/>
      <c r="E41" s="135"/>
      <c r="F41" s="135"/>
    </row>
    <row r="42" spans="1:6" ht="15.75">
      <c r="A42" s="132"/>
      <c r="B42" s="142" t="s">
        <v>43</v>
      </c>
      <c r="C42" s="133"/>
      <c r="D42" s="134"/>
      <c r="E42" s="135"/>
      <c r="F42" s="135"/>
    </row>
    <row r="43" spans="1:6" ht="15.75">
      <c r="A43" s="132"/>
      <c r="B43" s="142" t="s">
        <v>192</v>
      </c>
      <c r="C43" s="133"/>
      <c r="D43" s="134"/>
      <c r="E43" s="135"/>
      <c r="F43" s="135"/>
    </row>
    <row r="44" spans="1:6" ht="15.75">
      <c r="A44" s="132"/>
      <c r="B44" s="147"/>
      <c r="C44" s="133"/>
      <c r="D44" s="134"/>
      <c r="E44" s="135"/>
      <c r="F44" s="135"/>
    </row>
    <row r="45" spans="1:6" ht="15.75">
      <c r="A45" s="132"/>
      <c r="B45" s="142"/>
      <c r="C45" s="133"/>
      <c r="D45" s="134"/>
      <c r="E45" s="135"/>
      <c r="F45" s="135"/>
    </row>
    <row r="46" spans="1:6" ht="15.75">
      <c r="A46" s="132"/>
      <c r="B46" s="148" t="s">
        <v>36</v>
      </c>
      <c r="C46" s="133"/>
      <c r="D46" s="134"/>
      <c r="E46" s="135"/>
      <c r="F46" s="135"/>
    </row>
    <row r="47" spans="1:6" ht="12.75">
      <c r="A47" s="132"/>
      <c r="B47" s="131"/>
      <c r="C47" s="133"/>
      <c r="D47" s="134"/>
      <c r="E47" s="135"/>
      <c r="F47" s="135"/>
    </row>
    <row r="48" spans="1:6" ht="12.75">
      <c r="A48" s="132"/>
      <c r="B48" s="131"/>
      <c r="C48" s="133"/>
      <c r="D48" s="134"/>
      <c r="E48" s="135"/>
      <c r="F48" s="135"/>
    </row>
    <row r="49" spans="1:6" ht="12.75">
      <c r="A49" s="132"/>
      <c r="B49" s="131"/>
      <c r="C49" s="133"/>
      <c r="D49" s="134"/>
      <c r="E49" s="135"/>
      <c r="F49" s="135"/>
    </row>
    <row r="50" spans="1:6" ht="12.75">
      <c r="A50" s="132"/>
      <c r="B50" s="131"/>
      <c r="C50" s="133"/>
      <c r="D50" s="134"/>
      <c r="E50" s="135"/>
      <c r="F50" s="135"/>
    </row>
    <row r="51" spans="1:6" ht="12.75">
      <c r="A51" s="132"/>
      <c r="B51" s="131"/>
      <c r="C51" s="133"/>
      <c r="D51" s="134"/>
      <c r="E51" s="135"/>
      <c r="F51" s="135"/>
    </row>
    <row r="52" spans="1:6" ht="12.75">
      <c r="A52" s="132"/>
      <c r="B52" s="131"/>
      <c r="C52" s="133"/>
      <c r="D52" s="134"/>
      <c r="E52" s="135"/>
      <c r="F52" s="135"/>
    </row>
    <row r="53" spans="1:6" ht="12.75">
      <c r="A53" s="132"/>
      <c r="B53" s="131"/>
      <c r="C53" s="133"/>
      <c r="D53" s="134"/>
      <c r="E53" s="135"/>
      <c r="F53" s="135"/>
    </row>
    <row r="54" spans="1:6" ht="12.75">
      <c r="A54" s="132"/>
      <c r="B54" s="131"/>
      <c r="C54" s="133"/>
      <c r="D54" s="134"/>
      <c r="E54" s="135"/>
      <c r="F54" s="135"/>
    </row>
    <row r="55" spans="1:6" ht="12.75">
      <c r="A55" s="132"/>
      <c r="B55" s="131"/>
      <c r="C55" s="133"/>
      <c r="D55" s="134"/>
      <c r="E55" s="135"/>
      <c r="F55" s="135"/>
    </row>
    <row r="56" spans="1:6" ht="12.75">
      <c r="A56" s="132"/>
      <c r="B56" s="131"/>
      <c r="C56" s="133"/>
      <c r="D56" s="134"/>
      <c r="E56" s="135"/>
      <c r="F56" s="135"/>
    </row>
  </sheetData>
  <sheetProtection selectLockedCells="1"/>
  <mergeCells count="2">
    <mergeCell ref="B15:F15"/>
    <mergeCell ref="B11:C11"/>
  </mergeCells>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&amp;C&amp;"Arial,Navadno"&amp;P/&amp;N&amp;R&amp;"Arial,Krepko"&amp;20 3/1&amp;"Arial,Poševno"&amp;8
št. projekta: 14090-00
15119-00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indexed="41"/>
  </sheetPr>
  <dimension ref="A1:IN50"/>
  <sheetViews>
    <sheetView showZeros="0" view="pageBreakPreview" topLeftCell="A10" zoomScaleNormal="100" zoomScaleSheetLayoutView="100" workbookViewId="0">
      <selection activeCell="E38" sqref="E38"/>
    </sheetView>
  </sheetViews>
  <sheetFormatPr defaultColWidth="9" defaultRowHeight="12"/>
  <cols>
    <col min="1" max="1" width="4.28515625" style="13" customWidth="1"/>
    <col min="2" max="2" width="40.7109375" style="15" customWidth="1"/>
    <col min="3" max="3" width="4.7109375" style="1" customWidth="1"/>
    <col min="4" max="4" width="7.7109375" style="2" customWidth="1"/>
    <col min="5" max="5" width="15.7109375" style="3" customWidth="1"/>
    <col min="6" max="6" width="15.42578125" style="3" customWidth="1"/>
    <col min="7" max="7" width="9" style="12" hidden="1" customWidth="1"/>
    <col min="8" max="8" width="9" style="12"/>
    <col min="9" max="9" width="0" style="12" hidden="1" customWidth="1"/>
    <col min="10" max="10" width="9" style="12"/>
    <col min="11" max="12" width="11" style="12" bestFit="1" customWidth="1"/>
    <col min="13" max="16384" width="9" style="12"/>
  </cols>
  <sheetData>
    <row r="1" spans="1:248" s="5" customFormat="1" ht="14.1" customHeight="1"/>
    <row r="2" spans="1:248" s="5" customFormat="1" ht="14.1" customHeight="1">
      <c r="A2" s="23"/>
      <c r="B2" s="23"/>
      <c r="C2" s="23"/>
      <c r="D2" s="23"/>
      <c r="E2" s="23"/>
    </row>
    <row r="3" spans="1:248" s="22" customFormat="1" ht="9">
      <c r="A3" s="19"/>
      <c r="B3" s="17" t="s">
        <v>0</v>
      </c>
      <c r="C3" s="20"/>
      <c r="D3" s="20"/>
      <c r="E3" s="21"/>
      <c r="F3" s="75"/>
      <c r="G3" s="18"/>
    </row>
    <row r="4" spans="1:248">
      <c r="A4" s="7"/>
      <c r="B4" s="8"/>
      <c r="C4" s="9"/>
      <c r="D4" s="10"/>
      <c r="E4" s="11"/>
      <c r="F4" s="11"/>
    </row>
    <row r="6" spans="1:248" s="16" customFormat="1" ht="20.100000000000001" customHeight="1">
      <c r="A6" s="29"/>
      <c r="B6" s="30"/>
      <c r="D6" s="31"/>
      <c r="E6" s="32"/>
      <c r="F6" s="32"/>
    </row>
    <row r="7" spans="1:248" s="16" customFormat="1" ht="20.100000000000001" customHeight="1">
      <c r="A7" s="29"/>
      <c r="B7" s="30"/>
      <c r="C7" s="248"/>
      <c r="D7" s="31"/>
      <c r="E7" s="32"/>
      <c r="F7" s="32"/>
    </row>
    <row r="8" spans="1:248" s="16" customFormat="1" ht="20.100000000000001" customHeight="1">
      <c r="A8" s="29"/>
      <c r="B8" s="30"/>
      <c r="C8" s="249" t="s">
        <v>44</v>
      </c>
      <c r="D8" s="31"/>
      <c r="E8" s="32"/>
      <c r="F8" s="32"/>
    </row>
    <row r="9" spans="1:248" s="16" customFormat="1" ht="20.100000000000001" customHeight="1">
      <c r="A9" s="29"/>
      <c r="B9" s="89"/>
      <c r="C9" s="249" t="s">
        <v>22</v>
      </c>
      <c r="D9" s="90"/>
      <c r="E9" s="91"/>
      <c r="F9" s="91"/>
    </row>
    <row r="10" spans="1:248" s="16" customFormat="1" ht="20.100000000000001" customHeight="1">
      <c r="A10" s="29"/>
      <c r="B10" s="89"/>
      <c r="C10" s="249"/>
      <c r="D10" s="90"/>
      <c r="E10" s="91"/>
      <c r="F10" s="91"/>
    </row>
    <row r="11" spans="1:248" s="16" customFormat="1" ht="20.100000000000001" customHeight="1" thickBot="1">
      <c r="A11" s="29"/>
      <c r="B11" s="89"/>
      <c r="C11" s="249"/>
      <c r="D11" s="90"/>
      <c r="E11" s="91"/>
      <c r="F11" s="91"/>
    </row>
    <row r="12" spans="1:248" s="16" customFormat="1" ht="20.100000000000001" customHeight="1" thickBot="1">
      <c r="A12" s="106" t="s">
        <v>172</v>
      </c>
      <c r="B12" s="213" t="str">
        <f>'A splošno'!B7</f>
        <v>SPLOŠNO</v>
      </c>
      <c r="C12" s="214"/>
      <c r="D12" s="215"/>
      <c r="E12" s="217"/>
      <c r="F12" s="216">
        <f>'A splošno'!F97</f>
        <v>0</v>
      </c>
    </row>
    <row r="13" spans="1:248" s="83" customFormat="1" ht="18" customHeight="1" thickBot="1">
      <c r="A13" s="29"/>
      <c r="B13" s="234" t="s">
        <v>317</v>
      </c>
      <c r="C13" s="230"/>
      <c r="D13" s="231"/>
      <c r="E13" s="232"/>
      <c r="F13" s="84">
        <f>(F12)*0.05</f>
        <v>0</v>
      </c>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c r="BS13" s="82"/>
      <c r="BT13" s="82"/>
      <c r="BU13" s="82"/>
      <c r="BV13" s="82"/>
      <c r="BW13" s="82"/>
      <c r="BX13" s="82"/>
      <c r="BY13" s="82"/>
      <c r="BZ13" s="82"/>
      <c r="CA13" s="82"/>
      <c r="CB13" s="82"/>
      <c r="CC13" s="82"/>
      <c r="CD13" s="82"/>
      <c r="CE13" s="82"/>
      <c r="CF13" s="82"/>
      <c r="CG13" s="82"/>
      <c r="CH13" s="82"/>
      <c r="CI13" s="82"/>
      <c r="CJ13" s="82"/>
      <c r="CK13" s="82"/>
      <c r="CL13" s="82"/>
      <c r="CM13" s="82"/>
      <c r="CN13" s="82"/>
      <c r="CO13" s="82"/>
      <c r="CP13" s="82"/>
      <c r="CQ13" s="82"/>
      <c r="CR13" s="82"/>
      <c r="CS13" s="82"/>
      <c r="CT13" s="82"/>
      <c r="CU13" s="82"/>
      <c r="CV13" s="82"/>
      <c r="CW13" s="82"/>
      <c r="CX13" s="82"/>
      <c r="CY13" s="82"/>
      <c r="CZ13" s="82"/>
      <c r="DA13" s="82"/>
      <c r="DB13" s="82"/>
      <c r="DC13" s="82"/>
      <c r="DD13" s="82"/>
      <c r="DE13" s="82"/>
      <c r="DF13" s="82"/>
      <c r="DG13" s="82"/>
      <c r="DH13" s="82"/>
      <c r="DI13" s="82"/>
      <c r="DJ13" s="82"/>
      <c r="DK13" s="82"/>
      <c r="DL13" s="82"/>
      <c r="DM13" s="82"/>
      <c r="DN13" s="82"/>
      <c r="DO13" s="82"/>
      <c r="DP13" s="82"/>
      <c r="DQ13" s="82"/>
      <c r="DR13" s="82"/>
      <c r="DS13" s="82"/>
      <c r="DT13" s="82"/>
      <c r="DU13" s="82"/>
      <c r="DV13" s="82"/>
      <c r="DW13" s="82"/>
      <c r="DX13" s="82"/>
      <c r="DY13" s="82"/>
      <c r="DZ13" s="82"/>
      <c r="EA13" s="82"/>
      <c r="EB13" s="82"/>
      <c r="EC13" s="82"/>
      <c r="ED13" s="82"/>
      <c r="EE13" s="82"/>
      <c r="EF13" s="82"/>
      <c r="EG13" s="82"/>
      <c r="EH13" s="82"/>
      <c r="EI13" s="82"/>
      <c r="EJ13" s="82"/>
      <c r="EK13" s="82"/>
      <c r="EL13" s="82"/>
      <c r="EM13" s="82"/>
      <c r="EN13" s="82"/>
      <c r="EO13" s="82"/>
      <c r="EP13" s="82"/>
      <c r="EQ13" s="82"/>
      <c r="ER13" s="82"/>
      <c r="ES13" s="82"/>
      <c r="ET13" s="82"/>
      <c r="EU13" s="82"/>
      <c r="EV13" s="82"/>
      <c r="EW13" s="82"/>
      <c r="EX13" s="82"/>
      <c r="EY13" s="82"/>
      <c r="EZ13" s="82"/>
      <c r="FA13" s="82"/>
      <c r="FB13" s="82"/>
      <c r="FC13" s="82"/>
      <c r="FD13" s="82"/>
      <c r="FE13" s="82"/>
      <c r="FF13" s="82"/>
      <c r="FG13" s="82"/>
      <c r="FH13" s="82"/>
      <c r="FI13" s="82"/>
      <c r="FJ13" s="82"/>
      <c r="FK13" s="82"/>
      <c r="FL13" s="82"/>
      <c r="FM13" s="82"/>
      <c r="FN13" s="82"/>
      <c r="FO13" s="82"/>
      <c r="FP13" s="82"/>
      <c r="FQ13" s="82"/>
      <c r="FR13" s="82"/>
      <c r="FS13" s="82"/>
      <c r="FT13" s="82"/>
      <c r="FU13" s="82"/>
      <c r="FV13" s="82"/>
      <c r="FW13" s="82"/>
      <c r="FX13" s="82"/>
      <c r="FY13" s="82"/>
      <c r="FZ13" s="82"/>
      <c r="GA13" s="82"/>
      <c r="GB13" s="82"/>
      <c r="GC13" s="82"/>
      <c r="GD13" s="82"/>
      <c r="GE13" s="82"/>
      <c r="GF13" s="82"/>
      <c r="GG13" s="82"/>
      <c r="GH13" s="82"/>
      <c r="GI13" s="82"/>
      <c r="GJ13" s="82"/>
      <c r="GK13" s="82"/>
      <c r="GL13" s="82"/>
      <c r="GM13" s="82"/>
      <c r="GN13" s="82"/>
      <c r="GO13" s="82"/>
      <c r="GP13" s="82"/>
      <c r="GQ13" s="82"/>
      <c r="GR13" s="82"/>
      <c r="GS13" s="82"/>
      <c r="GT13" s="82"/>
      <c r="GU13" s="82"/>
      <c r="GV13" s="82"/>
      <c r="GW13" s="82"/>
      <c r="GX13" s="82"/>
      <c r="GY13" s="82"/>
      <c r="GZ13" s="82"/>
      <c r="HA13" s="82"/>
      <c r="HB13" s="82"/>
      <c r="HC13" s="82"/>
      <c r="HD13" s="82"/>
      <c r="HE13" s="82"/>
      <c r="HF13" s="82"/>
      <c r="HG13" s="82"/>
      <c r="HH13" s="82"/>
      <c r="HI13" s="82"/>
      <c r="HJ13" s="82"/>
      <c r="HK13" s="82"/>
      <c r="HL13" s="82"/>
      <c r="HM13" s="82"/>
      <c r="HN13" s="82"/>
      <c r="HO13" s="82"/>
      <c r="HP13" s="82"/>
      <c r="HQ13" s="82"/>
      <c r="HR13" s="82"/>
      <c r="HS13" s="82"/>
      <c r="HT13" s="82"/>
      <c r="HU13" s="82"/>
      <c r="HV13" s="82"/>
      <c r="HW13" s="82"/>
      <c r="HX13" s="82"/>
      <c r="HY13" s="82"/>
      <c r="HZ13" s="82"/>
      <c r="IA13" s="82"/>
      <c r="IB13" s="82"/>
      <c r="IC13" s="82"/>
      <c r="ID13" s="82"/>
      <c r="IE13" s="82"/>
      <c r="IF13" s="82"/>
      <c r="IG13" s="82"/>
      <c r="IH13" s="82"/>
      <c r="II13" s="82"/>
      <c r="IJ13" s="82"/>
      <c r="IK13" s="82"/>
      <c r="IL13" s="82"/>
      <c r="IM13" s="82"/>
      <c r="IN13" s="82"/>
    </row>
    <row r="14" spans="1:248" s="83" customFormat="1" ht="18" customHeight="1" thickBot="1">
      <c r="A14" s="29"/>
      <c r="B14" s="119" t="str">
        <f>+ CONCATENATE("SKUPAJ - ",B12)</f>
        <v>SKUPAJ - SPLOŠNO</v>
      </c>
      <c r="C14" s="161"/>
      <c r="D14" s="162"/>
      <c r="E14" s="163"/>
      <c r="F14" s="120">
        <f>SUM(F12:F13)</f>
        <v>0</v>
      </c>
      <c r="G14" s="82"/>
      <c r="H14" s="82"/>
      <c r="I14" s="82"/>
      <c r="J14" s="82"/>
      <c r="K14" s="221"/>
      <c r="L14" s="220"/>
      <c r="M14" s="250"/>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c r="DM14" s="82"/>
      <c r="DN14" s="82"/>
      <c r="DO14" s="82"/>
      <c r="DP14" s="82"/>
      <c r="DQ14" s="82"/>
      <c r="DR14" s="82"/>
      <c r="DS14" s="82"/>
      <c r="DT14" s="82"/>
      <c r="DU14" s="82"/>
      <c r="DV14" s="82"/>
      <c r="DW14" s="82"/>
      <c r="DX14" s="82"/>
      <c r="DY14" s="82"/>
      <c r="DZ14" s="82"/>
      <c r="EA14" s="82"/>
      <c r="EB14" s="82"/>
      <c r="EC14" s="82"/>
      <c r="ED14" s="82"/>
      <c r="EE14" s="82"/>
      <c r="EF14" s="82"/>
      <c r="EG14" s="82"/>
      <c r="EH14" s="82"/>
      <c r="EI14" s="82"/>
      <c r="EJ14" s="82"/>
      <c r="EK14" s="82"/>
      <c r="EL14" s="82"/>
      <c r="EM14" s="82"/>
      <c r="EN14" s="82"/>
      <c r="EO14" s="82"/>
      <c r="EP14" s="82"/>
      <c r="EQ14" s="82"/>
      <c r="ER14" s="82"/>
      <c r="ES14" s="82"/>
      <c r="ET14" s="82"/>
      <c r="EU14" s="82"/>
      <c r="EV14" s="82"/>
      <c r="EW14" s="82"/>
      <c r="EX14" s="82"/>
      <c r="EY14" s="82"/>
      <c r="EZ14" s="82"/>
      <c r="FA14" s="82"/>
      <c r="FB14" s="82"/>
      <c r="FC14" s="82"/>
      <c r="FD14" s="82"/>
      <c r="FE14" s="82"/>
      <c r="FF14" s="82"/>
      <c r="FG14" s="82"/>
      <c r="FH14" s="82"/>
      <c r="FI14" s="82"/>
      <c r="FJ14" s="82"/>
      <c r="FK14" s="82"/>
      <c r="FL14" s="82"/>
      <c r="FM14" s="82"/>
      <c r="FN14" s="82"/>
      <c r="FO14" s="82"/>
      <c r="FP14" s="82"/>
      <c r="FQ14" s="82"/>
      <c r="FR14" s="82"/>
      <c r="FS14" s="82"/>
      <c r="FT14" s="82"/>
      <c r="FU14" s="82"/>
      <c r="FV14" s="82"/>
      <c r="FW14" s="82"/>
      <c r="FX14" s="82"/>
      <c r="FY14" s="82"/>
      <c r="FZ14" s="82"/>
      <c r="GA14" s="82"/>
      <c r="GB14" s="82"/>
      <c r="GC14" s="82"/>
      <c r="GD14" s="82"/>
      <c r="GE14" s="82"/>
      <c r="GF14" s="82"/>
      <c r="GG14" s="82"/>
      <c r="GH14" s="82"/>
      <c r="GI14" s="82"/>
      <c r="GJ14" s="82"/>
      <c r="GK14" s="82"/>
      <c r="GL14" s="82"/>
      <c r="GM14" s="82"/>
      <c r="GN14" s="82"/>
      <c r="GO14" s="82"/>
      <c r="GP14" s="82"/>
      <c r="GQ14" s="82"/>
      <c r="GR14" s="82"/>
      <c r="GS14" s="82"/>
      <c r="GT14" s="82"/>
      <c r="GU14" s="82"/>
      <c r="GV14" s="82"/>
      <c r="GW14" s="82"/>
      <c r="GX14" s="82"/>
      <c r="GY14" s="82"/>
      <c r="GZ14" s="82"/>
      <c r="HA14" s="82"/>
      <c r="HB14" s="82"/>
      <c r="HC14" s="82"/>
      <c r="HD14" s="82"/>
      <c r="HE14" s="82"/>
      <c r="HF14" s="82"/>
      <c r="HG14" s="82"/>
      <c r="HH14" s="82"/>
      <c r="HI14" s="82"/>
      <c r="HJ14" s="82"/>
      <c r="HK14" s="82"/>
      <c r="HL14" s="82"/>
      <c r="HM14" s="82"/>
      <c r="HN14" s="82"/>
      <c r="HO14" s="82"/>
      <c r="HP14" s="82"/>
      <c r="HQ14" s="82"/>
      <c r="HR14" s="82"/>
      <c r="HS14" s="82"/>
      <c r="HT14" s="82"/>
      <c r="HU14" s="82"/>
      <c r="HV14" s="82"/>
      <c r="HW14" s="82"/>
      <c r="HX14" s="82"/>
      <c r="HY14" s="82"/>
      <c r="HZ14" s="82"/>
      <c r="IA14" s="82"/>
      <c r="IB14" s="82"/>
      <c r="IC14" s="82"/>
      <c r="ID14" s="82"/>
      <c r="IE14" s="82"/>
      <c r="IF14" s="82"/>
      <c r="IG14" s="82"/>
      <c r="IH14" s="82"/>
      <c r="II14" s="82"/>
      <c r="IJ14" s="82"/>
      <c r="IK14" s="82"/>
      <c r="IL14" s="82"/>
      <c r="IM14" s="82"/>
      <c r="IN14" s="82"/>
    </row>
    <row r="15" spans="1:248" s="16" customFormat="1" ht="20.100000000000001" customHeight="1">
      <c r="A15" s="29"/>
      <c r="B15" s="89"/>
      <c r="C15" s="249"/>
      <c r="D15" s="90"/>
      <c r="E15" s="91"/>
      <c r="F15" s="91"/>
    </row>
    <row r="16" spans="1:248" s="16" customFormat="1" ht="20.100000000000001" customHeight="1" thickBot="1">
      <c r="A16" s="106" t="s">
        <v>169</v>
      </c>
      <c r="B16" s="198" t="str">
        <f>'B2 inv.Občina'!B7</f>
        <v>PLOČNIK IN KOLESARSKA STEZA</v>
      </c>
      <c r="C16" s="199"/>
      <c r="D16" s="200"/>
      <c r="E16" s="201"/>
      <c r="F16" s="201"/>
    </row>
    <row r="17" spans="1:248" s="83" customFormat="1" ht="18" customHeight="1">
      <c r="A17" s="29"/>
      <c r="B17" s="111" t="str">
        <f>'B2 inv.Občina'!B10</f>
        <v>B2.1. PRIPRAVLJALNA DELA</v>
      </c>
      <c r="C17" s="112"/>
      <c r="D17" s="113"/>
      <c r="E17" s="114"/>
      <c r="F17" s="121">
        <f>'B2 inv.Občina'!F34</f>
        <v>0</v>
      </c>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c r="BZ17" s="82"/>
      <c r="CA17" s="82"/>
      <c r="CB17" s="82"/>
      <c r="CC17" s="82"/>
      <c r="CD17" s="82"/>
      <c r="CE17" s="82"/>
      <c r="CF17" s="82"/>
      <c r="CG17" s="82"/>
      <c r="CH17" s="82"/>
      <c r="CI17" s="82"/>
      <c r="CJ17" s="82"/>
      <c r="CK17" s="82"/>
      <c r="CL17" s="82"/>
      <c r="CM17" s="82"/>
      <c r="CN17" s="82"/>
      <c r="CO17" s="82"/>
      <c r="CP17" s="82"/>
      <c r="CQ17" s="82"/>
      <c r="CR17" s="82"/>
      <c r="CS17" s="82"/>
      <c r="CT17" s="82"/>
      <c r="CU17" s="82"/>
      <c r="CV17" s="82"/>
      <c r="CW17" s="82"/>
      <c r="CX17" s="82"/>
      <c r="CY17" s="82"/>
      <c r="CZ17" s="82"/>
      <c r="DA17" s="82"/>
      <c r="DB17" s="82"/>
      <c r="DC17" s="82"/>
      <c r="DD17" s="82"/>
      <c r="DE17" s="82"/>
      <c r="DF17" s="82"/>
      <c r="DG17" s="82"/>
      <c r="DH17" s="82"/>
      <c r="DI17" s="82"/>
      <c r="DJ17" s="82"/>
      <c r="DK17" s="82"/>
      <c r="DL17" s="82"/>
      <c r="DM17" s="82"/>
      <c r="DN17" s="82"/>
      <c r="DO17" s="82"/>
      <c r="DP17" s="82"/>
      <c r="DQ17" s="82"/>
      <c r="DR17" s="82"/>
      <c r="DS17" s="82"/>
      <c r="DT17" s="82"/>
      <c r="DU17" s="82"/>
      <c r="DV17" s="82"/>
      <c r="DW17" s="82"/>
      <c r="DX17" s="82"/>
      <c r="DY17" s="82"/>
      <c r="DZ17" s="82"/>
      <c r="EA17" s="82"/>
      <c r="EB17" s="82"/>
      <c r="EC17" s="82"/>
      <c r="ED17" s="82"/>
      <c r="EE17" s="82"/>
      <c r="EF17" s="82"/>
      <c r="EG17" s="82"/>
      <c r="EH17" s="82"/>
      <c r="EI17" s="82"/>
      <c r="EJ17" s="82"/>
      <c r="EK17" s="82"/>
      <c r="EL17" s="82"/>
      <c r="EM17" s="82"/>
      <c r="EN17" s="82"/>
      <c r="EO17" s="82"/>
      <c r="EP17" s="82"/>
      <c r="EQ17" s="82"/>
      <c r="ER17" s="82"/>
      <c r="ES17" s="82"/>
      <c r="ET17" s="82"/>
      <c r="EU17" s="82"/>
      <c r="EV17" s="82"/>
      <c r="EW17" s="82"/>
      <c r="EX17" s="82"/>
      <c r="EY17" s="82"/>
      <c r="EZ17" s="82"/>
      <c r="FA17" s="82"/>
      <c r="FB17" s="82"/>
      <c r="FC17" s="82"/>
      <c r="FD17" s="82"/>
      <c r="FE17" s="82"/>
      <c r="FF17" s="82"/>
      <c r="FG17" s="82"/>
      <c r="FH17" s="82"/>
      <c r="FI17" s="82"/>
      <c r="FJ17" s="82"/>
      <c r="FK17" s="82"/>
      <c r="FL17" s="82"/>
      <c r="FM17" s="82"/>
      <c r="FN17" s="82"/>
      <c r="FO17" s="82"/>
      <c r="FP17" s="82"/>
      <c r="FQ17" s="82"/>
      <c r="FR17" s="82"/>
      <c r="FS17" s="82"/>
      <c r="FT17" s="82"/>
      <c r="FU17" s="82"/>
      <c r="FV17" s="82"/>
      <c r="FW17" s="82"/>
      <c r="FX17" s="82"/>
      <c r="FY17" s="82"/>
      <c r="FZ17" s="82"/>
      <c r="GA17" s="82"/>
      <c r="GB17" s="82"/>
      <c r="GC17" s="82"/>
      <c r="GD17" s="82"/>
      <c r="GE17" s="82"/>
      <c r="GF17" s="82"/>
      <c r="GG17" s="82"/>
      <c r="GH17" s="82"/>
      <c r="GI17" s="82"/>
      <c r="GJ17" s="82"/>
      <c r="GK17" s="82"/>
      <c r="GL17" s="82"/>
      <c r="GM17" s="82"/>
      <c r="GN17" s="82"/>
      <c r="GO17" s="82"/>
      <c r="GP17" s="82"/>
      <c r="GQ17" s="82"/>
      <c r="GR17" s="82"/>
      <c r="GS17" s="82"/>
      <c r="GT17" s="82"/>
      <c r="GU17" s="82"/>
      <c r="GV17" s="82"/>
      <c r="GW17" s="82"/>
      <c r="GX17" s="82"/>
      <c r="GY17" s="82"/>
      <c r="GZ17" s="82"/>
      <c r="HA17" s="82"/>
      <c r="HB17" s="82"/>
      <c r="HC17" s="82"/>
      <c r="HD17" s="82"/>
      <c r="HE17" s="82"/>
      <c r="HF17" s="82"/>
      <c r="HG17" s="82"/>
      <c r="HH17" s="82"/>
      <c r="HI17" s="82"/>
      <c r="HJ17" s="82"/>
      <c r="HK17" s="82"/>
      <c r="HL17" s="82"/>
      <c r="HM17" s="82"/>
      <c r="HN17" s="82"/>
      <c r="HO17" s="82"/>
      <c r="HP17" s="82"/>
      <c r="HQ17" s="82"/>
      <c r="HR17" s="82"/>
      <c r="HS17" s="82"/>
      <c r="HT17" s="82"/>
      <c r="HU17" s="82"/>
      <c r="HV17" s="82"/>
      <c r="HW17" s="82"/>
      <c r="HX17" s="82"/>
      <c r="HY17" s="82"/>
      <c r="HZ17" s="82"/>
      <c r="IA17" s="82"/>
      <c r="IB17" s="82"/>
      <c r="IC17" s="82"/>
      <c r="ID17" s="82"/>
      <c r="IE17" s="82"/>
      <c r="IF17" s="82"/>
      <c r="IG17" s="82"/>
      <c r="IH17" s="82"/>
      <c r="II17" s="82"/>
      <c r="IJ17" s="82"/>
      <c r="IK17" s="82"/>
      <c r="IL17" s="82"/>
      <c r="IM17" s="82"/>
      <c r="IN17" s="82"/>
    </row>
    <row r="18" spans="1:248" s="83" customFormat="1" ht="18" customHeight="1">
      <c r="A18" s="29"/>
      <c r="B18" s="111" t="str">
        <f>'B2 inv.Občina'!B36</f>
        <v>B2.2. GEODETSKA DELA</v>
      </c>
      <c r="C18" s="112"/>
      <c r="D18" s="113"/>
      <c r="E18" s="114"/>
      <c r="F18" s="121">
        <f>'B2 inv.Občina'!F44</f>
        <v>0</v>
      </c>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c r="AX18" s="82"/>
      <c r="AY18" s="82"/>
      <c r="AZ18" s="82"/>
      <c r="BA18" s="82"/>
      <c r="BB18" s="82"/>
      <c r="BC18" s="82"/>
      <c r="BD18" s="82"/>
      <c r="BE18" s="82"/>
      <c r="BF18" s="82"/>
      <c r="BG18" s="82"/>
      <c r="BH18" s="82"/>
      <c r="BI18" s="82"/>
      <c r="BJ18" s="82"/>
      <c r="BK18" s="82"/>
      <c r="BL18" s="82"/>
      <c r="BM18" s="82"/>
      <c r="BN18" s="82"/>
      <c r="BO18" s="82"/>
      <c r="BP18" s="82"/>
      <c r="BQ18" s="82"/>
      <c r="BR18" s="82"/>
      <c r="BS18" s="82"/>
      <c r="BT18" s="82"/>
      <c r="BU18" s="82"/>
      <c r="BV18" s="82"/>
      <c r="BW18" s="82"/>
      <c r="BX18" s="82"/>
      <c r="BY18" s="82"/>
      <c r="BZ18" s="82"/>
      <c r="CA18" s="82"/>
      <c r="CB18" s="82"/>
      <c r="CC18" s="82"/>
      <c r="CD18" s="82"/>
      <c r="CE18" s="82"/>
      <c r="CF18" s="82"/>
      <c r="CG18" s="82"/>
      <c r="CH18" s="82"/>
      <c r="CI18" s="82"/>
      <c r="CJ18" s="82"/>
      <c r="CK18" s="82"/>
      <c r="CL18" s="82"/>
      <c r="CM18" s="82"/>
      <c r="CN18" s="82"/>
      <c r="CO18" s="82"/>
      <c r="CP18" s="82"/>
      <c r="CQ18" s="82"/>
      <c r="CR18" s="82"/>
      <c r="CS18" s="82"/>
      <c r="CT18" s="82"/>
      <c r="CU18" s="82"/>
      <c r="CV18" s="82"/>
      <c r="CW18" s="82"/>
      <c r="CX18" s="82"/>
      <c r="CY18" s="82"/>
      <c r="CZ18" s="82"/>
      <c r="DA18" s="82"/>
      <c r="DB18" s="82"/>
      <c r="DC18" s="82"/>
      <c r="DD18" s="82"/>
      <c r="DE18" s="82"/>
      <c r="DF18" s="82"/>
      <c r="DG18" s="82"/>
      <c r="DH18" s="82"/>
      <c r="DI18" s="82"/>
      <c r="DJ18" s="82"/>
      <c r="DK18" s="82"/>
      <c r="DL18" s="82"/>
      <c r="DM18" s="82"/>
      <c r="DN18" s="82"/>
      <c r="DO18" s="82"/>
      <c r="DP18" s="82"/>
      <c r="DQ18" s="82"/>
      <c r="DR18" s="82"/>
      <c r="DS18" s="82"/>
      <c r="DT18" s="82"/>
      <c r="DU18" s="82"/>
      <c r="DV18" s="82"/>
      <c r="DW18" s="82"/>
      <c r="DX18" s="82"/>
      <c r="DY18" s="82"/>
      <c r="DZ18" s="82"/>
      <c r="EA18" s="82"/>
      <c r="EB18" s="82"/>
      <c r="EC18" s="82"/>
      <c r="ED18" s="82"/>
      <c r="EE18" s="82"/>
      <c r="EF18" s="82"/>
      <c r="EG18" s="82"/>
      <c r="EH18" s="82"/>
      <c r="EI18" s="82"/>
      <c r="EJ18" s="82"/>
      <c r="EK18" s="82"/>
      <c r="EL18" s="82"/>
      <c r="EM18" s="82"/>
      <c r="EN18" s="82"/>
      <c r="EO18" s="82"/>
      <c r="EP18" s="82"/>
      <c r="EQ18" s="82"/>
      <c r="ER18" s="82"/>
      <c r="ES18" s="82"/>
      <c r="ET18" s="82"/>
      <c r="EU18" s="82"/>
      <c r="EV18" s="82"/>
      <c r="EW18" s="82"/>
      <c r="EX18" s="82"/>
      <c r="EY18" s="82"/>
      <c r="EZ18" s="82"/>
      <c r="FA18" s="82"/>
      <c r="FB18" s="82"/>
      <c r="FC18" s="82"/>
      <c r="FD18" s="82"/>
      <c r="FE18" s="82"/>
      <c r="FF18" s="82"/>
      <c r="FG18" s="82"/>
      <c r="FH18" s="82"/>
      <c r="FI18" s="82"/>
      <c r="FJ18" s="82"/>
      <c r="FK18" s="82"/>
      <c r="FL18" s="82"/>
      <c r="FM18" s="82"/>
      <c r="FN18" s="82"/>
      <c r="FO18" s="82"/>
      <c r="FP18" s="82"/>
      <c r="FQ18" s="82"/>
      <c r="FR18" s="82"/>
      <c r="FS18" s="82"/>
      <c r="FT18" s="82"/>
      <c r="FU18" s="82"/>
      <c r="FV18" s="82"/>
      <c r="FW18" s="82"/>
      <c r="FX18" s="82"/>
      <c r="FY18" s="82"/>
      <c r="FZ18" s="82"/>
      <c r="GA18" s="82"/>
      <c r="GB18" s="82"/>
      <c r="GC18" s="82"/>
      <c r="GD18" s="82"/>
      <c r="GE18" s="82"/>
      <c r="GF18" s="82"/>
      <c r="GG18" s="82"/>
      <c r="GH18" s="82"/>
      <c r="GI18" s="82"/>
      <c r="GJ18" s="82"/>
      <c r="GK18" s="82"/>
      <c r="GL18" s="82"/>
      <c r="GM18" s="82"/>
      <c r="GN18" s="82"/>
      <c r="GO18" s="82"/>
      <c r="GP18" s="82"/>
      <c r="GQ18" s="82"/>
      <c r="GR18" s="82"/>
      <c r="GS18" s="82"/>
      <c r="GT18" s="82"/>
      <c r="GU18" s="82"/>
      <c r="GV18" s="82"/>
      <c r="GW18" s="82"/>
      <c r="GX18" s="82"/>
      <c r="GY18" s="82"/>
      <c r="GZ18" s="82"/>
      <c r="HA18" s="82"/>
      <c r="HB18" s="82"/>
      <c r="HC18" s="82"/>
      <c r="HD18" s="82"/>
      <c r="HE18" s="82"/>
      <c r="HF18" s="82"/>
      <c r="HG18" s="82"/>
      <c r="HH18" s="82"/>
      <c r="HI18" s="82"/>
      <c r="HJ18" s="82"/>
      <c r="HK18" s="82"/>
      <c r="HL18" s="82"/>
      <c r="HM18" s="82"/>
      <c r="HN18" s="82"/>
      <c r="HO18" s="82"/>
      <c r="HP18" s="82"/>
      <c r="HQ18" s="82"/>
      <c r="HR18" s="82"/>
      <c r="HS18" s="82"/>
      <c r="HT18" s="82"/>
      <c r="HU18" s="82"/>
      <c r="HV18" s="82"/>
      <c r="HW18" s="82"/>
      <c r="HX18" s="82"/>
      <c r="HY18" s="82"/>
      <c r="HZ18" s="82"/>
      <c r="IA18" s="82"/>
      <c r="IB18" s="82"/>
      <c r="IC18" s="82"/>
      <c r="ID18" s="82"/>
      <c r="IE18" s="82"/>
      <c r="IF18" s="82"/>
      <c r="IG18" s="82"/>
      <c r="IH18" s="82"/>
      <c r="II18" s="82"/>
      <c r="IJ18" s="82"/>
      <c r="IK18" s="82"/>
      <c r="IL18" s="82"/>
      <c r="IM18" s="82"/>
      <c r="IN18" s="82"/>
    </row>
    <row r="19" spans="1:248" s="83" customFormat="1" ht="18" customHeight="1">
      <c r="A19" s="29"/>
      <c r="B19" s="111" t="str">
        <f>'B2 inv.Občina'!B46</f>
        <v>B2.3. ZEMELJSKA   DELA</v>
      </c>
      <c r="C19" s="112"/>
      <c r="D19" s="113"/>
      <c r="E19" s="114"/>
      <c r="F19" s="121">
        <f>'B2 inv.Občina'!F95</f>
        <v>0</v>
      </c>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c r="BM19" s="82"/>
      <c r="BN19" s="82"/>
      <c r="BO19" s="82"/>
      <c r="BP19" s="82"/>
      <c r="BQ19" s="82"/>
      <c r="BR19" s="82"/>
      <c r="BS19" s="82"/>
      <c r="BT19" s="82"/>
      <c r="BU19" s="82"/>
      <c r="BV19" s="82"/>
      <c r="BW19" s="82"/>
      <c r="BX19" s="82"/>
      <c r="BY19" s="82"/>
      <c r="BZ19" s="82"/>
      <c r="CA19" s="82"/>
      <c r="CB19" s="82"/>
      <c r="CC19" s="82"/>
      <c r="CD19" s="82"/>
      <c r="CE19" s="82"/>
      <c r="CF19" s="82"/>
      <c r="CG19" s="82"/>
      <c r="CH19" s="82"/>
      <c r="CI19" s="82"/>
      <c r="CJ19" s="82"/>
      <c r="CK19" s="82"/>
      <c r="CL19" s="82"/>
      <c r="CM19" s="82"/>
      <c r="CN19" s="82"/>
      <c r="CO19" s="82"/>
      <c r="CP19" s="82"/>
      <c r="CQ19" s="82"/>
      <c r="CR19" s="82"/>
      <c r="CS19" s="82"/>
      <c r="CT19" s="82"/>
      <c r="CU19" s="82"/>
      <c r="CV19" s="82"/>
      <c r="CW19" s="82"/>
      <c r="CX19" s="82"/>
      <c r="CY19" s="82"/>
      <c r="CZ19" s="82"/>
      <c r="DA19" s="82"/>
      <c r="DB19" s="82"/>
      <c r="DC19" s="82"/>
      <c r="DD19" s="82"/>
      <c r="DE19" s="82"/>
      <c r="DF19" s="82"/>
      <c r="DG19" s="82"/>
      <c r="DH19" s="82"/>
      <c r="DI19" s="82"/>
      <c r="DJ19" s="82"/>
      <c r="DK19" s="82"/>
      <c r="DL19" s="82"/>
      <c r="DM19" s="82"/>
      <c r="DN19" s="82"/>
      <c r="DO19" s="82"/>
      <c r="DP19" s="82"/>
      <c r="DQ19" s="82"/>
      <c r="DR19" s="82"/>
      <c r="DS19" s="82"/>
      <c r="DT19" s="82"/>
      <c r="DU19" s="82"/>
      <c r="DV19" s="82"/>
      <c r="DW19" s="82"/>
      <c r="DX19" s="82"/>
      <c r="DY19" s="82"/>
      <c r="DZ19" s="82"/>
      <c r="EA19" s="82"/>
      <c r="EB19" s="82"/>
      <c r="EC19" s="82"/>
      <c r="ED19" s="82"/>
      <c r="EE19" s="82"/>
      <c r="EF19" s="82"/>
      <c r="EG19" s="82"/>
      <c r="EH19" s="82"/>
      <c r="EI19" s="82"/>
      <c r="EJ19" s="82"/>
      <c r="EK19" s="82"/>
      <c r="EL19" s="82"/>
      <c r="EM19" s="82"/>
      <c r="EN19" s="82"/>
      <c r="EO19" s="82"/>
      <c r="EP19" s="82"/>
      <c r="EQ19" s="82"/>
      <c r="ER19" s="82"/>
      <c r="ES19" s="82"/>
      <c r="ET19" s="82"/>
      <c r="EU19" s="82"/>
      <c r="EV19" s="82"/>
      <c r="EW19" s="82"/>
      <c r="EX19" s="82"/>
      <c r="EY19" s="82"/>
      <c r="EZ19" s="82"/>
      <c r="FA19" s="82"/>
      <c r="FB19" s="82"/>
      <c r="FC19" s="82"/>
      <c r="FD19" s="82"/>
      <c r="FE19" s="82"/>
      <c r="FF19" s="82"/>
      <c r="FG19" s="82"/>
      <c r="FH19" s="82"/>
      <c r="FI19" s="82"/>
      <c r="FJ19" s="82"/>
      <c r="FK19" s="82"/>
      <c r="FL19" s="82"/>
      <c r="FM19" s="82"/>
      <c r="FN19" s="82"/>
      <c r="FO19" s="82"/>
      <c r="FP19" s="82"/>
      <c r="FQ19" s="82"/>
      <c r="FR19" s="82"/>
      <c r="FS19" s="82"/>
      <c r="FT19" s="82"/>
      <c r="FU19" s="82"/>
      <c r="FV19" s="82"/>
      <c r="FW19" s="82"/>
      <c r="FX19" s="82"/>
      <c r="FY19" s="82"/>
      <c r="FZ19" s="82"/>
      <c r="GA19" s="82"/>
      <c r="GB19" s="82"/>
      <c r="GC19" s="82"/>
      <c r="GD19" s="82"/>
      <c r="GE19" s="82"/>
      <c r="GF19" s="82"/>
      <c r="GG19" s="82"/>
      <c r="GH19" s="82"/>
      <c r="GI19" s="82"/>
      <c r="GJ19" s="82"/>
      <c r="GK19" s="82"/>
      <c r="GL19" s="82"/>
      <c r="GM19" s="82"/>
      <c r="GN19" s="82"/>
      <c r="GO19" s="82"/>
      <c r="GP19" s="82"/>
      <c r="GQ19" s="82"/>
      <c r="GR19" s="82"/>
      <c r="GS19" s="82"/>
      <c r="GT19" s="82"/>
      <c r="GU19" s="82"/>
      <c r="GV19" s="82"/>
      <c r="GW19" s="82"/>
      <c r="GX19" s="82"/>
      <c r="GY19" s="82"/>
      <c r="GZ19" s="82"/>
      <c r="HA19" s="82"/>
      <c r="HB19" s="82"/>
      <c r="HC19" s="82"/>
      <c r="HD19" s="82"/>
      <c r="HE19" s="82"/>
      <c r="HF19" s="82"/>
      <c r="HG19" s="82"/>
      <c r="HH19" s="82"/>
      <c r="HI19" s="82"/>
      <c r="HJ19" s="82"/>
      <c r="HK19" s="82"/>
      <c r="HL19" s="82"/>
      <c r="HM19" s="82"/>
      <c r="HN19" s="82"/>
      <c r="HO19" s="82"/>
      <c r="HP19" s="82"/>
      <c r="HQ19" s="82"/>
      <c r="HR19" s="82"/>
      <c r="HS19" s="82"/>
      <c r="HT19" s="82"/>
      <c r="HU19" s="82"/>
      <c r="HV19" s="82"/>
      <c r="HW19" s="82"/>
      <c r="HX19" s="82"/>
      <c r="HY19" s="82"/>
      <c r="HZ19" s="82"/>
      <c r="IA19" s="82"/>
      <c r="IB19" s="82"/>
      <c r="IC19" s="82"/>
      <c r="ID19" s="82"/>
      <c r="IE19" s="82"/>
      <c r="IF19" s="82"/>
      <c r="IG19" s="82"/>
      <c r="IH19" s="82"/>
      <c r="II19" s="82"/>
      <c r="IJ19" s="82"/>
      <c r="IK19" s="82"/>
      <c r="IL19" s="82"/>
      <c r="IM19" s="82"/>
      <c r="IN19" s="82"/>
    </row>
    <row r="20" spans="1:248" s="83" customFormat="1" ht="18" customHeight="1">
      <c r="A20" s="29"/>
      <c r="B20" s="111" t="str">
        <f>'B2 inv.Občina'!B97</f>
        <v>B2.4. ASFALTERSKA DELA</v>
      </c>
      <c r="C20" s="112"/>
      <c r="D20" s="113"/>
      <c r="E20" s="114"/>
      <c r="F20" s="121">
        <f>'B2 inv.Občina'!F112</f>
        <v>0</v>
      </c>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c r="BM20" s="82"/>
      <c r="BN20" s="82"/>
      <c r="BO20" s="82"/>
      <c r="BP20" s="82"/>
      <c r="BQ20" s="82"/>
      <c r="BR20" s="82"/>
      <c r="BS20" s="82"/>
      <c r="BT20" s="82"/>
      <c r="BU20" s="82"/>
      <c r="BV20" s="82"/>
      <c r="BW20" s="82"/>
      <c r="BX20" s="82"/>
      <c r="BY20" s="82"/>
      <c r="BZ20" s="82"/>
      <c r="CA20" s="82"/>
      <c r="CB20" s="82"/>
      <c r="CC20" s="82"/>
      <c r="CD20" s="82"/>
      <c r="CE20" s="82"/>
      <c r="CF20" s="82"/>
      <c r="CG20" s="82"/>
      <c r="CH20" s="82"/>
      <c r="CI20" s="82"/>
      <c r="CJ20" s="82"/>
      <c r="CK20" s="82"/>
      <c r="CL20" s="82"/>
      <c r="CM20" s="82"/>
      <c r="CN20" s="82"/>
      <c r="CO20" s="82"/>
      <c r="CP20" s="82"/>
      <c r="CQ20" s="82"/>
      <c r="CR20" s="82"/>
      <c r="CS20" s="82"/>
      <c r="CT20" s="82"/>
      <c r="CU20" s="82"/>
      <c r="CV20" s="82"/>
      <c r="CW20" s="82"/>
      <c r="CX20" s="82"/>
      <c r="CY20" s="82"/>
      <c r="CZ20" s="82"/>
      <c r="DA20" s="82"/>
      <c r="DB20" s="82"/>
      <c r="DC20" s="82"/>
      <c r="DD20" s="82"/>
      <c r="DE20" s="82"/>
      <c r="DF20" s="82"/>
      <c r="DG20" s="82"/>
      <c r="DH20" s="82"/>
      <c r="DI20" s="82"/>
      <c r="DJ20" s="82"/>
      <c r="DK20" s="82"/>
      <c r="DL20" s="82"/>
      <c r="DM20" s="82"/>
      <c r="DN20" s="82"/>
      <c r="DO20" s="82"/>
      <c r="DP20" s="82"/>
      <c r="DQ20" s="82"/>
      <c r="DR20" s="82"/>
      <c r="DS20" s="82"/>
      <c r="DT20" s="82"/>
      <c r="DU20" s="82"/>
      <c r="DV20" s="82"/>
      <c r="DW20" s="82"/>
      <c r="DX20" s="82"/>
      <c r="DY20" s="82"/>
      <c r="DZ20" s="82"/>
      <c r="EA20" s="82"/>
      <c r="EB20" s="82"/>
      <c r="EC20" s="82"/>
      <c r="ED20" s="82"/>
      <c r="EE20" s="82"/>
      <c r="EF20" s="82"/>
      <c r="EG20" s="82"/>
      <c r="EH20" s="82"/>
      <c r="EI20" s="82"/>
      <c r="EJ20" s="82"/>
      <c r="EK20" s="82"/>
      <c r="EL20" s="82"/>
      <c r="EM20" s="82"/>
      <c r="EN20" s="82"/>
      <c r="EO20" s="82"/>
      <c r="EP20" s="82"/>
      <c r="EQ20" s="82"/>
      <c r="ER20" s="82"/>
      <c r="ES20" s="82"/>
      <c r="ET20" s="82"/>
      <c r="EU20" s="82"/>
      <c r="EV20" s="82"/>
      <c r="EW20" s="82"/>
      <c r="EX20" s="82"/>
      <c r="EY20" s="82"/>
      <c r="EZ20" s="82"/>
      <c r="FA20" s="82"/>
      <c r="FB20" s="82"/>
      <c r="FC20" s="82"/>
      <c r="FD20" s="82"/>
      <c r="FE20" s="82"/>
      <c r="FF20" s="82"/>
      <c r="FG20" s="82"/>
      <c r="FH20" s="82"/>
      <c r="FI20" s="82"/>
      <c r="FJ20" s="82"/>
      <c r="FK20" s="82"/>
      <c r="FL20" s="82"/>
      <c r="FM20" s="82"/>
      <c r="FN20" s="82"/>
      <c r="FO20" s="82"/>
      <c r="FP20" s="82"/>
      <c r="FQ20" s="82"/>
      <c r="FR20" s="82"/>
      <c r="FS20" s="82"/>
      <c r="FT20" s="82"/>
      <c r="FU20" s="82"/>
      <c r="FV20" s="82"/>
      <c r="FW20" s="82"/>
      <c r="FX20" s="82"/>
      <c r="FY20" s="82"/>
      <c r="FZ20" s="82"/>
      <c r="GA20" s="82"/>
      <c r="GB20" s="82"/>
      <c r="GC20" s="82"/>
      <c r="GD20" s="82"/>
      <c r="GE20" s="82"/>
      <c r="GF20" s="82"/>
      <c r="GG20" s="82"/>
      <c r="GH20" s="82"/>
      <c r="GI20" s="82"/>
      <c r="GJ20" s="82"/>
      <c r="GK20" s="82"/>
      <c r="GL20" s="82"/>
      <c r="GM20" s="82"/>
      <c r="GN20" s="82"/>
      <c r="GO20" s="82"/>
      <c r="GP20" s="82"/>
      <c r="GQ20" s="82"/>
      <c r="GR20" s="82"/>
      <c r="GS20" s="82"/>
      <c r="GT20" s="82"/>
      <c r="GU20" s="82"/>
      <c r="GV20" s="82"/>
      <c r="GW20" s="82"/>
      <c r="GX20" s="82"/>
      <c r="GY20" s="82"/>
      <c r="GZ20" s="82"/>
      <c r="HA20" s="82"/>
      <c r="HB20" s="82"/>
      <c r="HC20" s="82"/>
      <c r="HD20" s="82"/>
      <c r="HE20" s="82"/>
      <c r="HF20" s="82"/>
      <c r="HG20" s="82"/>
      <c r="HH20" s="82"/>
      <c r="HI20" s="82"/>
      <c r="HJ20" s="82"/>
      <c r="HK20" s="82"/>
      <c r="HL20" s="82"/>
      <c r="HM20" s="82"/>
      <c r="HN20" s="82"/>
      <c r="HO20" s="82"/>
      <c r="HP20" s="82"/>
      <c r="HQ20" s="82"/>
      <c r="HR20" s="82"/>
      <c r="HS20" s="82"/>
      <c r="HT20" s="82"/>
      <c r="HU20" s="82"/>
      <c r="HV20" s="82"/>
      <c r="HW20" s="82"/>
      <c r="HX20" s="82"/>
      <c r="HY20" s="82"/>
      <c r="HZ20" s="82"/>
      <c r="IA20" s="82"/>
      <c r="IB20" s="82"/>
      <c r="IC20" s="82"/>
      <c r="ID20" s="82"/>
      <c r="IE20" s="82"/>
      <c r="IF20" s="82"/>
      <c r="IG20" s="82"/>
      <c r="IH20" s="82"/>
      <c r="II20" s="82"/>
      <c r="IJ20" s="82"/>
      <c r="IK20" s="82"/>
      <c r="IL20" s="82"/>
      <c r="IM20" s="82"/>
      <c r="IN20" s="82"/>
    </row>
    <row r="21" spans="1:248" s="83" customFormat="1" ht="18" customHeight="1">
      <c r="A21" s="29"/>
      <c r="B21" s="111" t="str">
        <f>'B2 inv.Občina'!B114</f>
        <v>B2.5. ZIDARSKA DELA</v>
      </c>
      <c r="C21" s="112"/>
      <c r="D21" s="113"/>
      <c r="E21" s="114"/>
      <c r="F21" s="84">
        <f>'B2 inv.Občina'!F127</f>
        <v>0</v>
      </c>
      <c r="G21" s="82"/>
      <c r="H21" s="82"/>
      <c r="I21" s="82"/>
      <c r="J21" s="82"/>
      <c r="K21" s="82"/>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c r="BM21" s="82"/>
      <c r="BN21" s="82"/>
      <c r="BO21" s="82"/>
      <c r="BP21" s="82"/>
      <c r="BQ21" s="82"/>
      <c r="BR21" s="82"/>
      <c r="BS21" s="82"/>
      <c r="BT21" s="82"/>
      <c r="BU21" s="82"/>
      <c r="BV21" s="82"/>
      <c r="BW21" s="82"/>
      <c r="BX21" s="82"/>
      <c r="BY21" s="82"/>
      <c r="BZ21" s="82"/>
      <c r="CA21" s="82"/>
      <c r="CB21" s="82"/>
      <c r="CC21" s="82"/>
      <c r="CD21" s="82"/>
      <c r="CE21" s="82"/>
      <c r="CF21" s="82"/>
      <c r="CG21" s="82"/>
      <c r="CH21" s="82"/>
      <c r="CI21" s="82"/>
      <c r="CJ21" s="82"/>
      <c r="CK21" s="82"/>
      <c r="CL21" s="82"/>
      <c r="CM21" s="82"/>
      <c r="CN21" s="82"/>
      <c r="CO21" s="82"/>
      <c r="CP21" s="82"/>
      <c r="CQ21" s="82"/>
      <c r="CR21" s="82"/>
      <c r="CS21" s="82"/>
      <c r="CT21" s="82"/>
      <c r="CU21" s="82"/>
      <c r="CV21" s="82"/>
      <c r="CW21" s="82"/>
      <c r="CX21" s="82"/>
      <c r="CY21" s="82"/>
      <c r="CZ21" s="82"/>
      <c r="DA21" s="82"/>
      <c r="DB21" s="82"/>
      <c r="DC21" s="82"/>
      <c r="DD21" s="82"/>
      <c r="DE21" s="82"/>
      <c r="DF21" s="82"/>
      <c r="DG21" s="82"/>
      <c r="DH21" s="82"/>
      <c r="DI21" s="82"/>
      <c r="DJ21" s="82"/>
      <c r="DK21" s="82"/>
      <c r="DL21" s="82"/>
      <c r="DM21" s="82"/>
      <c r="DN21" s="82"/>
      <c r="DO21" s="82"/>
      <c r="DP21" s="82"/>
      <c r="DQ21" s="82"/>
      <c r="DR21" s="82"/>
      <c r="DS21" s="82"/>
      <c r="DT21" s="82"/>
      <c r="DU21" s="82"/>
      <c r="DV21" s="82"/>
      <c r="DW21" s="82"/>
      <c r="DX21" s="82"/>
      <c r="DY21" s="82"/>
      <c r="DZ21" s="82"/>
      <c r="EA21" s="82"/>
      <c r="EB21" s="82"/>
      <c r="EC21" s="82"/>
      <c r="ED21" s="82"/>
      <c r="EE21" s="82"/>
      <c r="EF21" s="82"/>
      <c r="EG21" s="82"/>
      <c r="EH21" s="82"/>
      <c r="EI21" s="82"/>
      <c r="EJ21" s="82"/>
      <c r="EK21" s="82"/>
      <c r="EL21" s="82"/>
      <c r="EM21" s="82"/>
      <c r="EN21" s="82"/>
      <c r="EO21" s="82"/>
      <c r="EP21" s="82"/>
      <c r="EQ21" s="82"/>
      <c r="ER21" s="82"/>
      <c r="ES21" s="82"/>
      <c r="ET21" s="82"/>
      <c r="EU21" s="82"/>
      <c r="EV21" s="82"/>
      <c r="EW21" s="82"/>
      <c r="EX21" s="82"/>
      <c r="EY21" s="82"/>
      <c r="EZ21" s="82"/>
      <c r="FA21" s="82"/>
      <c r="FB21" s="82"/>
      <c r="FC21" s="82"/>
      <c r="FD21" s="82"/>
      <c r="FE21" s="82"/>
      <c r="FF21" s="82"/>
      <c r="FG21" s="82"/>
      <c r="FH21" s="82"/>
      <c r="FI21" s="82"/>
      <c r="FJ21" s="82"/>
      <c r="FK21" s="82"/>
      <c r="FL21" s="82"/>
      <c r="FM21" s="82"/>
      <c r="FN21" s="82"/>
      <c r="FO21" s="82"/>
      <c r="FP21" s="82"/>
      <c r="FQ21" s="82"/>
      <c r="FR21" s="82"/>
      <c r="FS21" s="82"/>
      <c r="FT21" s="82"/>
      <c r="FU21" s="82"/>
      <c r="FV21" s="82"/>
      <c r="FW21" s="82"/>
      <c r="FX21" s="82"/>
      <c r="FY21" s="82"/>
      <c r="FZ21" s="82"/>
      <c r="GA21" s="82"/>
      <c r="GB21" s="82"/>
      <c r="GC21" s="82"/>
      <c r="GD21" s="82"/>
      <c r="GE21" s="82"/>
      <c r="GF21" s="82"/>
      <c r="GG21" s="82"/>
      <c r="GH21" s="82"/>
      <c r="GI21" s="82"/>
      <c r="GJ21" s="82"/>
      <c r="GK21" s="82"/>
      <c r="GL21" s="82"/>
      <c r="GM21" s="82"/>
      <c r="GN21" s="82"/>
      <c r="GO21" s="82"/>
      <c r="GP21" s="82"/>
      <c r="GQ21" s="82"/>
      <c r="GR21" s="82"/>
      <c r="GS21" s="82"/>
      <c r="GT21" s="82"/>
      <c r="GU21" s="82"/>
      <c r="GV21" s="82"/>
      <c r="GW21" s="82"/>
      <c r="GX21" s="82"/>
      <c r="GY21" s="82"/>
      <c r="GZ21" s="82"/>
      <c r="HA21" s="82"/>
      <c r="HB21" s="82"/>
      <c r="HC21" s="82"/>
      <c r="HD21" s="82"/>
      <c r="HE21" s="82"/>
      <c r="HF21" s="82"/>
      <c r="HG21" s="82"/>
      <c r="HH21" s="82"/>
      <c r="HI21" s="82"/>
      <c r="HJ21" s="82"/>
      <c r="HK21" s="82"/>
      <c r="HL21" s="82"/>
      <c r="HM21" s="82"/>
      <c r="HN21" s="82"/>
      <c r="HO21" s="82"/>
      <c r="HP21" s="82"/>
      <c r="HQ21" s="82"/>
      <c r="HR21" s="82"/>
      <c r="HS21" s="82"/>
      <c r="HT21" s="82"/>
      <c r="HU21" s="82"/>
      <c r="HV21" s="82"/>
      <c r="HW21" s="82"/>
      <c r="HX21" s="82"/>
      <c r="HY21" s="82"/>
      <c r="HZ21" s="82"/>
      <c r="IA21" s="82"/>
      <c r="IB21" s="82"/>
      <c r="IC21" s="82"/>
      <c r="ID21" s="82"/>
      <c r="IE21" s="82"/>
      <c r="IF21" s="82"/>
      <c r="IG21" s="82"/>
      <c r="IH21" s="82"/>
      <c r="II21" s="82"/>
      <c r="IJ21" s="82"/>
      <c r="IK21" s="82"/>
      <c r="IL21" s="82"/>
      <c r="IM21" s="82"/>
      <c r="IN21" s="82"/>
    </row>
    <row r="22" spans="1:248" s="83" customFormat="1" ht="18" customHeight="1">
      <c r="A22" s="29"/>
      <c r="B22" s="111" t="str">
        <f>'B2 inv.Občina'!B129</f>
        <v>B2.6. BETONERSKA DELA</v>
      </c>
      <c r="C22" s="112"/>
      <c r="D22" s="113"/>
      <c r="E22" s="114"/>
      <c r="F22" s="121">
        <f>'B2 inv.Občina'!F166</f>
        <v>0</v>
      </c>
      <c r="G22" s="82"/>
      <c r="H22" s="82"/>
      <c r="I22" s="82"/>
      <c r="J22" s="82"/>
      <c r="K22" s="82"/>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c r="BM22" s="82"/>
      <c r="BN22" s="82"/>
      <c r="BO22" s="82"/>
      <c r="BP22" s="82"/>
      <c r="BQ22" s="82"/>
      <c r="BR22" s="82"/>
      <c r="BS22" s="82"/>
      <c r="BT22" s="82"/>
      <c r="BU22" s="82"/>
      <c r="BV22" s="82"/>
      <c r="BW22" s="82"/>
      <c r="BX22" s="82"/>
      <c r="BY22" s="82"/>
      <c r="BZ22" s="82"/>
      <c r="CA22" s="82"/>
      <c r="CB22" s="82"/>
      <c r="CC22" s="82"/>
      <c r="CD22" s="82"/>
      <c r="CE22" s="82"/>
      <c r="CF22" s="82"/>
      <c r="CG22" s="82"/>
      <c r="CH22" s="82"/>
      <c r="CI22" s="82"/>
      <c r="CJ22" s="82"/>
      <c r="CK22" s="82"/>
      <c r="CL22" s="82"/>
      <c r="CM22" s="82"/>
      <c r="CN22" s="82"/>
      <c r="CO22" s="82"/>
      <c r="CP22" s="82"/>
      <c r="CQ22" s="82"/>
      <c r="CR22" s="82"/>
      <c r="CS22" s="82"/>
      <c r="CT22" s="82"/>
      <c r="CU22" s="82"/>
      <c r="CV22" s="82"/>
      <c r="CW22" s="82"/>
      <c r="CX22" s="82"/>
      <c r="CY22" s="82"/>
      <c r="CZ22" s="82"/>
      <c r="DA22" s="82"/>
      <c r="DB22" s="82"/>
      <c r="DC22" s="82"/>
      <c r="DD22" s="82"/>
      <c r="DE22" s="82"/>
      <c r="DF22" s="82"/>
      <c r="DG22" s="82"/>
      <c r="DH22" s="82"/>
      <c r="DI22" s="82"/>
      <c r="DJ22" s="82"/>
      <c r="DK22" s="82"/>
      <c r="DL22" s="82"/>
      <c r="DM22" s="82"/>
      <c r="DN22" s="82"/>
      <c r="DO22" s="82"/>
      <c r="DP22" s="82"/>
      <c r="DQ22" s="82"/>
      <c r="DR22" s="82"/>
      <c r="DS22" s="82"/>
      <c r="DT22" s="82"/>
      <c r="DU22" s="82"/>
      <c r="DV22" s="82"/>
      <c r="DW22" s="82"/>
      <c r="DX22" s="82"/>
      <c r="DY22" s="82"/>
      <c r="DZ22" s="82"/>
      <c r="EA22" s="82"/>
      <c r="EB22" s="82"/>
      <c r="EC22" s="82"/>
      <c r="ED22" s="82"/>
      <c r="EE22" s="82"/>
      <c r="EF22" s="82"/>
      <c r="EG22" s="82"/>
      <c r="EH22" s="82"/>
      <c r="EI22" s="82"/>
      <c r="EJ22" s="82"/>
      <c r="EK22" s="82"/>
      <c r="EL22" s="82"/>
      <c r="EM22" s="82"/>
      <c r="EN22" s="82"/>
      <c r="EO22" s="82"/>
      <c r="EP22" s="82"/>
      <c r="EQ22" s="82"/>
      <c r="ER22" s="82"/>
      <c r="ES22" s="82"/>
      <c r="ET22" s="82"/>
      <c r="EU22" s="82"/>
      <c r="EV22" s="82"/>
      <c r="EW22" s="82"/>
      <c r="EX22" s="82"/>
      <c r="EY22" s="82"/>
      <c r="EZ22" s="82"/>
      <c r="FA22" s="82"/>
      <c r="FB22" s="82"/>
      <c r="FC22" s="82"/>
      <c r="FD22" s="82"/>
      <c r="FE22" s="82"/>
      <c r="FF22" s="82"/>
      <c r="FG22" s="82"/>
      <c r="FH22" s="82"/>
      <c r="FI22" s="82"/>
      <c r="FJ22" s="82"/>
      <c r="FK22" s="82"/>
      <c r="FL22" s="82"/>
      <c r="FM22" s="82"/>
      <c r="FN22" s="82"/>
      <c r="FO22" s="82"/>
      <c r="FP22" s="82"/>
      <c r="FQ22" s="82"/>
      <c r="FR22" s="82"/>
      <c r="FS22" s="82"/>
      <c r="FT22" s="82"/>
      <c r="FU22" s="82"/>
      <c r="FV22" s="82"/>
      <c r="FW22" s="82"/>
      <c r="FX22" s="82"/>
      <c r="FY22" s="82"/>
      <c r="FZ22" s="82"/>
      <c r="GA22" s="82"/>
      <c r="GB22" s="82"/>
      <c r="GC22" s="82"/>
      <c r="GD22" s="82"/>
      <c r="GE22" s="82"/>
      <c r="GF22" s="82"/>
      <c r="GG22" s="82"/>
      <c r="GH22" s="82"/>
      <c r="GI22" s="82"/>
      <c r="GJ22" s="82"/>
      <c r="GK22" s="82"/>
      <c r="GL22" s="82"/>
      <c r="GM22" s="82"/>
      <c r="GN22" s="82"/>
      <c r="GO22" s="82"/>
      <c r="GP22" s="82"/>
      <c r="GQ22" s="82"/>
      <c r="GR22" s="82"/>
      <c r="GS22" s="82"/>
      <c r="GT22" s="82"/>
      <c r="GU22" s="82"/>
      <c r="GV22" s="82"/>
      <c r="GW22" s="82"/>
      <c r="GX22" s="82"/>
      <c r="GY22" s="82"/>
      <c r="GZ22" s="82"/>
      <c r="HA22" s="82"/>
      <c r="HB22" s="82"/>
      <c r="HC22" s="82"/>
      <c r="HD22" s="82"/>
      <c r="HE22" s="82"/>
      <c r="HF22" s="82"/>
      <c r="HG22" s="82"/>
      <c r="HH22" s="82"/>
      <c r="HI22" s="82"/>
      <c r="HJ22" s="82"/>
      <c r="HK22" s="82"/>
      <c r="HL22" s="82"/>
      <c r="HM22" s="82"/>
      <c r="HN22" s="82"/>
      <c r="HO22" s="82"/>
      <c r="HP22" s="82"/>
      <c r="HQ22" s="82"/>
      <c r="HR22" s="82"/>
      <c r="HS22" s="82"/>
      <c r="HT22" s="82"/>
      <c r="HU22" s="82"/>
      <c r="HV22" s="82"/>
      <c r="HW22" s="82"/>
      <c r="HX22" s="82"/>
      <c r="HY22" s="82"/>
      <c r="HZ22" s="82"/>
      <c r="IA22" s="82"/>
      <c r="IB22" s="82"/>
      <c r="IC22" s="82"/>
      <c r="ID22" s="82"/>
      <c r="IE22" s="82"/>
      <c r="IF22" s="82"/>
      <c r="IG22" s="82"/>
      <c r="IH22" s="82"/>
      <c r="II22" s="82"/>
      <c r="IJ22" s="82"/>
      <c r="IK22" s="82"/>
      <c r="IL22" s="82"/>
      <c r="IM22" s="82"/>
      <c r="IN22" s="82"/>
    </row>
    <row r="23" spans="1:248" s="83" customFormat="1" ht="18" customHeight="1">
      <c r="A23" s="29"/>
      <c r="B23" s="111" t="str">
        <f>'B2 inv.Občina'!B168</f>
        <v>B2.7. KANALIZACIJA</v>
      </c>
      <c r="C23" s="112"/>
      <c r="D23" s="113"/>
      <c r="E23" s="114"/>
      <c r="F23" s="121">
        <f>'B2 inv.Občina'!F219</f>
        <v>0</v>
      </c>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c r="BM23" s="82"/>
      <c r="BN23" s="82"/>
      <c r="BO23" s="82"/>
      <c r="BP23" s="82"/>
      <c r="BQ23" s="82"/>
      <c r="BR23" s="82"/>
      <c r="BS23" s="82"/>
      <c r="BT23" s="82"/>
      <c r="BU23" s="82"/>
      <c r="BV23" s="82"/>
      <c r="BW23" s="82"/>
      <c r="BX23" s="82"/>
      <c r="BY23" s="82"/>
      <c r="BZ23" s="82"/>
      <c r="CA23" s="82"/>
      <c r="CB23" s="82"/>
      <c r="CC23" s="82"/>
      <c r="CD23" s="82"/>
      <c r="CE23" s="82"/>
      <c r="CF23" s="82"/>
      <c r="CG23" s="82"/>
      <c r="CH23" s="82"/>
      <c r="CI23" s="82"/>
      <c r="CJ23" s="82"/>
      <c r="CK23" s="82"/>
      <c r="CL23" s="82"/>
      <c r="CM23" s="82"/>
      <c r="CN23" s="82"/>
      <c r="CO23" s="82"/>
      <c r="CP23" s="82"/>
      <c r="CQ23" s="82"/>
      <c r="CR23" s="82"/>
      <c r="CS23" s="82"/>
      <c r="CT23" s="82"/>
      <c r="CU23" s="82"/>
      <c r="CV23" s="82"/>
      <c r="CW23" s="82"/>
      <c r="CX23" s="82"/>
      <c r="CY23" s="82"/>
      <c r="CZ23" s="82"/>
      <c r="DA23" s="82"/>
      <c r="DB23" s="82"/>
      <c r="DC23" s="82"/>
      <c r="DD23" s="82"/>
      <c r="DE23" s="82"/>
      <c r="DF23" s="82"/>
      <c r="DG23" s="82"/>
      <c r="DH23" s="82"/>
      <c r="DI23" s="82"/>
      <c r="DJ23" s="82"/>
      <c r="DK23" s="82"/>
      <c r="DL23" s="82"/>
      <c r="DM23" s="82"/>
      <c r="DN23" s="82"/>
      <c r="DO23" s="82"/>
      <c r="DP23" s="82"/>
      <c r="DQ23" s="82"/>
      <c r="DR23" s="82"/>
      <c r="DS23" s="82"/>
      <c r="DT23" s="82"/>
      <c r="DU23" s="82"/>
      <c r="DV23" s="82"/>
      <c r="DW23" s="82"/>
      <c r="DX23" s="82"/>
      <c r="DY23" s="82"/>
      <c r="DZ23" s="82"/>
      <c r="EA23" s="82"/>
      <c r="EB23" s="82"/>
      <c r="EC23" s="82"/>
      <c r="ED23" s="82"/>
      <c r="EE23" s="82"/>
      <c r="EF23" s="82"/>
      <c r="EG23" s="82"/>
      <c r="EH23" s="82"/>
      <c r="EI23" s="82"/>
      <c r="EJ23" s="82"/>
      <c r="EK23" s="82"/>
      <c r="EL23" s="82"/>
      <c r="EM23" s="82"/>
      <c r="EN23" s="82"/>
      <c r="EO23" s="82"/>
      <c r="EP23" s="82"/>
      <c r="EQ23" s="82"/>
      <c r="ER23" s="82"/>
      <c r="ES23" s="82"/>
      <c r="ET23" s="82"/>
      <c r="EU23" s="82"/>
      <c r="EV23" s="82"/>
      <c r="EW23" s="82"/>
      <c r="EX23" s="82"/>
      <c r="EY23" s="82"/>
      <c r="EZ23" s="82"/>
      <c r="FA23" s="82"/>
      <c r="FB23" s="82"/>
      <c r="FC23" s="82"/>
      <c r="FD23" s="82"/>
      <c r="FE23" s="82"/>
      <c r="FF23" s="82"/>
      <c r="FG23" s="82"/>
      <c r="FH23" s="82"/>
      <c r="FI23" s="82"/>
      <c r="FJ23" s="82"/>
      <c r="FK23" s="82"/>
      <c r="FL23" s="82"/>
      <c r="FM23" s="82"/>
      <c r="FN23" s="82"/>
      <c r="FO23" s="82"/>
      <c r="FP23" s="82"/>
      <c r="FQ23" s="82"/>
      <c r="FR23" s="82"/>
      <c r="FS23" s="82"/>
      <c r="FT23" s="82"/>
      <c r="FU23" s="82"/>
      <c r="FV23" s="82"/>
      <c r="FW23" s="82"/>
      <c r="FX23" s="82"/>
      <c r="FY23" s="82"/>
      <c r="FZ23" s="82"/>
      <c r="GA23" s="82"/>
      <c r="GB23" s="82"/>
      <c r="GC23" s="82"/>
      <c r="GD23" s="82"/>
      <c r="GE23" s="82"/>
      <c r="GF23" s="82"/>
      <c r="GG23" s="82"/>
      <c r="GH23" s="82"/>
      <c r="GI23" s="82"/>
      <c r="GJ23" s="82"/>
      <c r="GK23" s="82"/>
      <c r="GL23" s="82"/>
      <c r="GM23" s="82"/>
      <c r="GN23" s="82"/>
      <c r="GO23" s="82"/>
      <c r="GP23" s="82"/>
      <c r="GQ23" s="82"/>
      <c r="GR23" s="82"/>
      <c r="GS23" s="82"/>
      <c r="GT23" s="82"/>
      <c r="GU23" s="82"/>
      <c r="GV23" s="82"/>
      <c r="GW23" s="82"/>
      <c r="GX23" s="82"/>
      <c r="GY23" s="82"/>
      <c r="GZ23" s="82"/>
      <c r="HA23" s="82"/>
      <c r="HB23" s="82"/>
      <c r="HC23" s="82"/>
      <c r="HD23" s="82"/>
      <c r="HE23" s="82"/>
      <c r="HF23" s="82"/>
      <c r="HG23" s="82"/>
      <c r="HH23" s="82"/>
      <c r="HI23" s="82"/>
      <c r="HJ23" s="82"/>
      <c r="HK23" s="82"/>
      <c r="HL23" s="82"/>
      <c r="HM23" s="82"/>
      <c r="HN23" s="82"/>
      <c r="HO23" s="82"/>
      <c r="HP23" s="82"/>
      <c r="HQ23" s="82"/>
      <c r="HR23" s="82"/>
      <c r="HS23" s="82"/>
      <c r="HT23" s="82"/>
      <c r="HU23" s="82"/>
      <c r="HV23" s="82"/>
      <c r="HW23" s="82"/>
      <c r="HX23" s="82"/>
      <c r="HY23" s="82"/>
      <c r="HZ23" s="82"/>
      <c r="IA23" s="82"/>
      <c r="IB23" s="82"/>
      <c r="IC23" s="82"/>
      <c r="ID23" s="82"/>
      <c r="IE23" s="82"/>
      <c r="IF23" s="82"/>
      <c r="IG23" s="82"/>
      <c r="IH23" s="82"/>
      <c r="II23" s="82"/>
      <c r="IJ23" s="82"/>
      <c r="IK23" s="82"/>
      <c r="IL23" s="82"/>
      <c r="IM23" s="82"/>
      <c r="IN23" s="82"/>
    </row>
    <row r="24" spans="1:248" s="83" customFormat="1" ht="18" customHeight="1">
      <c r="A24" s="29"/>
      <c r="B24" s="111" t="str">
        <f>'B2 inv.Občina'!B221</f>
        <v>B2.8. POVRŠINSKO ODVODNJAVANJE</v>
      </c>
      <c r="C24" s="112"/>
      <c r="D24" s="113"/>
      <c r="E24" s="114"/>
      <c r="F24" s="121">
        <f>'B2 inv.Občina'!F227</f>
        <v>0</v>
      </c>
      <c r="G24" s="82"/>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c r="BO24" s="82"/>
      <c r="BP24" s="82"/>
      <c r="BQ24" s="82"/>
      <c r="BR24" s="82"/>
      <c r="BS24" s="82"/>
      <c r="BT24" s="82"/>
      <c r="BU24" s="82"/>
      <c r="BV24" s="82"/>
      <c r="BW24" s="82"/>
      <c r="BX24" s="82"/>
      <c r="BY24" s="82"/>
      <c r="BZ24" s="82"/>
      <c r="CA24" s="82"/>
      <c r="CB24" s="82"/>
      <c r="CC24" s="82"/>
      <c r="CD24" s="82"/>
      <c r="CE24" s="82"/>
      <c r="CF24" s="82"/>
      <c r="CG24" s="82"/>
      <c r="CH24" s="82"/>
      <c r="CI24" s="82"/>
      <c r="CJ24" s="82"/>
      <c r="CK24" s="82"/>
      <c r="CL24" s="82"/>
      <c r="CM24" s="82"/>
      <c r="CN24" s="82"/>
      <c r="CO24" s="82"/>
      <c r="CP24" s="82"/>
      <c r="CQ24" s="82"/>
      <c r="CR24" s="82"/>
      <c r="CS24" s="82"/>
      <c r="CT24" s="82"/>
      <c r="CU24" s="82"/>
      <c r="CV24" s="82"/>
      <c r="CW24" s="82"/>
      <c r="CX24" s="82"/>
      <c r="CY24" s="82"/>
      <c r="CZ24" s="82"/>
      <c r="DA24" s="82"/>
      <c r="DB24" s="82"/>
      <c r="DC24" s="82"/>
      <c r="DD24" s="82"/>
      <c r="DE24" s="82"/>
      <c r="DF24" s="82"/>
      <c r="DG24" s="82"/>
      <c r="DH24" s="82"/>
      <c r="DI24" s="82"/>
      <c r="DJ24" s="82"/>
      <c r="DK24" s="82"/>
      <c r="DL24" s="82"/>
      <c r="DM24" s="82"/>
      <c r="DN24" s="82"/>
      <c r="DO24" s="82"/>
      <c r="DP24" s="82"/>
      <c r="DQ24" s="82"/>
      <c r="DR24" s="82"/>
      <c r="DS24" s="82"/>
      <c r="DT24" s="82"/>
      <c r="DU24" s="82"/>
      <c r="DV24" s="82"/>
      <c r="DW24" s="82"/>
      <c r="DX24" s="82"/>
      <c r="DY24" s="82"/>
      <c r="DZ24" s="82"/>
      <c r="EA24" s="82"/>
      <c r="EB24" s="82"/>
      <c r="EC24" s="82"/>
      <c r="ED24" s="82"/>
      <c r="EE24" s="82"/>
      <c r="EF24" s="82"/>
      <c r="EG24" s="82"/>
      <c r="EH24" s="82"/>
      <c r="EI24" s="82"/>
      <c r="EJ24" s="82"/>
      <c r="EK24" s="82"/>
      <c r="EL24" s="82"/>
      <c r="EM24" s="82"/>
      <c r="EN24" s="82"/>
      <c r="EO24" s="82"/>
      <c r="EP24" s="82"/>
      <c r="EQ24" s="82"/>
      <c r="ER24" s="82"/>
      <c r="ES24" s="82"/>
      <c r="ET24" s="82"/>
      <c r="EU24" s="82"/>
      <c r="EV24" s="82"/>
      <c r="EW24" s="82"/>
      <c r="EX24" s="82"/>
      <c r="EY24" s="82"/>
      <c r="EZ24" s="82"/>
      <c r="FA24" s="82"/>
      <c r="FB24" s="82"/>
      <c r="FC24" s="82"/>
      <c r="FD24" s="82"/>
      <c r="FE24" s="82"/>
      <c r="FF24" s="82"/>
      <c r="FG24" s="82"/>
      <c r="FH24" s="82"/>
      <c r="FI24" s="82"/>
      <c r="FJ24" s="82"/>
      <c r="FK24" s="82"/>
      <c r="FL24" s="82"/>
      <c r="FM24" s="82"/>
      <c r="FN24" s="82"/>
      <c r="FO24" s="82"/>
      <c r="FP24" s="82"/>
      <c r="FQ24" s="82"/>
      <c r="FR24" s="82"/>
      <c r="FS24" s="82"/>
      <c r="FT24" s="82"/>
      <c r="FU24" s="82"/>
      <c r="FV24" s="82"/>
      <c r="FW24" s="82"/>
      <c r="FX24" s="82"/>
      <c r="FY24" s="82"/>
      <c r="FZ24" s="82"/>
      <c r="GA24" s="82"/>
      <c r="GB24" s="82"/>
      <c r="GC24" s="82"/>
      <c r="GD24" s="82"/>
      <c r="GE24" s="82"/>
      <c r="GF24" s="82"/>
      <c r="GG24" s="82"/>
      <c r="GH24" s="82"/>
      <c r="GI24" s="82"/>
      <c r="GJ24" s="82"/>
      <c r="GK24" s="82"/>
      <c r="GL24" s="82"/>
      <c r="GM24" s="82"/>
      <c r="GN24" s="82"/>
      <c r="GO24" s="82"/>
      <c r="GP24" s="82"/>
      <c r="GQ24" s="82"/>
      <c r="GR24" s="82"/>
      <c r="GS24" s="82"/>
      <c r="GT24" s="82"/>
      <c r="GU24" s="82"/>
      <c r="GV24" s="82"/>
      <c r="GW24" s="82"/>
      <c r="GX24" s="82"/>
      <c r="GY24" s="82"/>
      <c r="GZ24" s="82"/>
      <c r="HA24" s="82"/>
      <c r="HB24" s="82"/>
      <c r="HC24" s="82"/>
      <c r="HD24" s="82"/>
      <c r="HE24" s="82"/>
      <c r="HF24" s="82"/>
      <c r="HG24" s="82"/>
      <c r="HH24" s="82"/>
      <c r="HI24" s="82"/>
      <c r="HJ24" s="82"/>
      <c r="HK24" s="82"/>
      <c r="HL24" s="82"/>
      <c r="HM24" s="82"/>
      <c r="HN24" s="82"/>
      <c r="HO24" s="82"/>
      <c r="HP24" s="82"/>
      <c r="HQ24" s="82"/>
      <c r="HR24" s="82"/>
      <c r="HS24" s="82"/>
      <c r="HT24" s="82"/>
      <c r="HU24" s="82"/>
      <c r="HV24" s="82"/>
      <c r="HW24" s="82"/>
      <c r="HX24" s="82"/>
      <c r="HY24" s="82"/>
      <c r="HZ24" s="82"/>
      <c r="IA24" s="82"/>
      <c r="IB24" s="82"/>
      <c r="IC24" s="82"/>
      <c r="ID24" s="82"/>
      <c r="IE24" s="82"/>
      <c r="IF24" s="82"/>
      <c r="IG24" s="82"/>
      <c r="IH24" s="82"/>
      <c r="II24" s="82"/>
      <c r="IJ24" s="82"/>
      <c r="IK24" s="82"/>
      <c r="IL24" s="82"/>
      <c r="IM24" s="82"/>
      <c r="IN24" s="82"/>
    </row>
    <row r="25" spans="1:248" s="83" customFormat="1" ht="18" customHeight="1">
      <c r="A25" s="29"/>
      <c r="B25" s="111" t="str">
        <f>'B2 inv.Občina'!B229</f>
        <v>B2.9. ZUNANJA OPREMA</v>
      </c>
      <c r="C25" s="112"/>
      <c r="D25" s="113"/>
      <c r="E25" s="114"/>
      <c r="F25" s="121">
        <f>'B2 inv.Občina'!F233</f>
        <v>0</v>
      </c>
      <c r="G25" s="82"/>
      <c r="H25" s="82"/>
      <c r="I25" s="82"/>
      <c r="J25" s="82"/>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c r="BO25" s="82"/>
      <c r="BP25" s="82"/>
      <c r="BQ25" s="82"/>
      <c r="BR25" s="82"/>
      <c r="BS25" s="82"/>
      <c r="BT25" s="82"/>
      <c r="BU25" s="82"/>
      <c r="BV25" s="82"/>
      <c r="BW25" s="82"/>
      <c r="BX25" s="82"/>
      <c r="BY25" s="82"/>
      <c r="BZ25" s="82"/>
      <c r="CA25" s="82"/>
      <c r="CB25" s="82"/>
      <c r="CC25" s="82"/>
      <c r="CD25" s="82"/>
      <c r="CE25" s="82"/>
      <c r="CF25" s="82"/>
      <c r="CG25" s="82"/>
      <c r="CH25" s="82"/>
      <c r="CI25" s="82"/>
      <c r="CJ25" s="82"/>
      <c r="CK25" s="82"/>
      <c r="CL25" s="82"/>
      <c r="CM25" s="82"/>
      <c r="CN25" s="82"/>
      <c r="CO25" s="82"/>
      <c r="CP25" s="82"/>
      <c r="CQ25" s="82"/>
      <c r="CR25" s="82"/>
      <c r="CS25" s="82"/>
      <c r="CT25" s="82"/>
      <c r="CU25" s="82"/>
      <c r="CV25" s="82"/>
      <c r="CW25" s="82"/>
      <c r="CX25" s="82"/>
      <c r="CY25" s="82"/>
      <c r="CZ25" s="82"/>
      <c r="DA25" s="82"/>
      <c r="DB25" s="82"/>
      <c r="DC25" s="82"/>
      <c r="DD25" s="82"/>
      <c r="DE25" s="82"/>
      <c r="DF25" s="82"/>
      <c r="DG25" s="82"/>
      <c r="DH25" s="82"/>
      <c r="DI25" s="82"/>
      <c r="DJ25" s="82"/>
      <c r="DK25" s="82"/>
      <c r="DL25" s="82"/>
      <c r="DM25" s="82"/>
      <c r="DN25" s="82"/>
      <c r="DO25" s="82"/>
      <c r="DP25" s="82"/>
      <c r="DQ25" s="82"/>
      <c r="DR25" s="82"/>
      <c r="DS25" s="82"/>
      <c r="DT25" s="82"/>
      <c r="DU25" s="82"/>
      <c r="DV25" s="82"/>
      <c r="DW25" s="82"/>
      <c r="DX25" s="82"/>
      <c r="DY25" s="82"/>
      <c r="DZ25" s="82"/>
      <c r="EA25" s="82"/>
      <c r="EB25" s="82"/>
      <c r="EC25" s="82"/>
      <c r="ED25" s="82"/>
      <c r="EE25" s="82"/>
      <c r="EF25" s="82"/>
      <c r="EG25" s="82"/>
      <c r="EH25" s="82"/>
      <c r="EI25" s="82"/>
      <c r="EJ25" s="82"/>
      <c r="EK25" s="82"/>
      <c r="EL25" s="82"/>
      <c r="EM25" s="82"/>
      <c r="EN25" s="82"/>
      <c r="EO25" s="82"/>
      <c r="EP25" s="82"/>
      <c r="EQ25" s="82"/>
      <c r="ER25" s="82"/>
      <c r="ES25" s="82"/>
      <c r="ET25" s="82"/>
      <c r="EU25" s="82"/>
      <c r="EV25" s="82"/>
      <c r="EW25" s="82"/>
      <c r="EX25" s="82"/>
      <c r="EY25" s="82"/>
      <c r="EZ25" s="82"/>
      <c r="FA25" s="82"/>
      <c r="FB25" s="82"/>
      <c r="FC25" s="82"/>
      <c r="FD25" s="82"/>
      <c r="FE25" s="82"/>
      <c r="FF25" s="82"/>
      <c r="FG25" s="82"/>
      <c r="FH25" s="82"/>
      <c r="FI25" s="82"/>
      <c r="FJ25" s="82"/>
      <c r="FK25" s="82"/>
      <c r="FL25" s="82"/>
      <c r="FM25" s="82"/>
      <c r="FN25" s="82"/>
      <c r="FO25" s="82"/>
      <c r="FP25" s="82"/>
      <c r="FQ25" s="82"/>
      <c r="FR25" s="82"/>
      <c r="FS25" s="82"/>
      <c r="FT25" s="82"/>
      <c r="FU25" s="82"/>
      <c r="FV25" s="82"/>
      <c r="FW25" s="82"/>
      <c r="FX25" s="82"/>
      <c r="FY25" s="82"/>
      <c r="FZ25" s="82"/>
      <c r="GA25" s="82"/>
      <c r="GB25" s="82"/>
      <c r="GC25" s="82"/>
      <c r="GD25" s="82"/>
      <c r="GE25" s="82"/>
      <c r="GF25" s="82"/>
      <c r="GG25" s="82"/>
      <c r="GH25" s="82"/>
      <c r="GI25" s="82"/>
      <c r="GJ25" s="82"/>
      <c r="GK25" s="82"/>
      <c r="GL25" s="82"/>
      <c r="GM25" s="82"/>
      <c r="GN25" s="82"/>
      <c r="GO25" s="82"/>
      <c r="GP25" s="82"/>
      <c r="GQ25" s="82"/>
      <c r="GR25" s="82"/>
      <c r="GS25" s="82"/>
      <c r="GT25" s="82"/>
      <c r="GU25" s="82"/>
      <c r="GV25" s="82"/>
      <c r="GW25" s="82"/>
      <c r="GX25" s="82"/>
      <c r="GY25" s="82"/>
      <c r="GZ25" s="82"/>
      <c r="HA25" s="82"/>
      <c r="HB25" s="82"/>
      <c r="HC25" s="82"/>
      <c r="HD25" s="82"/>
      <c r="HE25" s="82"/>
      <c r="HF25" s="82"/>
      <c r="HG25" s="82"/>
      <c r="HH25" s="82"/>
      <c r="HI25" s="82"/>
      <c r="HJ25" s="82"/>
      <c r="HK25" s="82"/>
      <c r="HL25" s="82"/>
      <c r="HM25" s="82"/>
      <c r="HN25" s="82"/>
      <c r="HO25" s="82"/>
      <c r="HP25" s="82"/>
      <c r="HQ25" s="82"/>
      <c r="HR25" s="82"/>
      <c r="HS25" s="82"/>
      <c r="HT25" s="82"/>
      <c r="HU25" s="82"/>
      <c r="HV25" s="82"/>
      <c r="HW25" s="82"/>
      <c r="HX25" s="82"/>
      <c r="HY25" s="82"/>
      <c r="HZ25" s="82"/>
      <c r="IA25" s="82"/>
      <c r="IB25" s="82"/>
      <c r="IC25" s="82"/>
      <c r="ID25" s="82"/>
      <c r="IE25" s="82"/>
      <c r="IF25" s="82"/>
      <c r="IG25" s="82"/>
      <c r="IH25" s="82"/>
      <c r="II25" s="82"/>
      <c r="IJ25" s="82"/>
      <c r="IK25" s="82"/>
      <c r="IL25" s="82"/>
      <c r="IM25" s="82"/>
      <c r="IN25" s="82"/>
    </row>
    <row r="26" spans="1:248" s="83" customFormat="1" ht="18" customHeight="1">
      <c r="A26" s="29"/>
      <c r="B26" s="111" t="str">
        <f>'B2 inv.Občina'!B235</f>
        <v>B2.10. PROMETNA OPREMA - PLOČNIK IN KOL.STEZA</v>
      </c>
      <c r="C26" s="112"/>
      <c r="D26" s="113"/>
      <c r="E26" s="114"/>
      <c r="F26" s="121">
        <f>'B2 inv.Občina'!F273</f>
        <v>0</v>
      </c>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82"/>
      <c r="CD26" s="82"/>
      <c r="CE26" s="82"/>
      <c r="CF26" s="82"/>
      <c r="CG26" s="82"/>
      <c r="CH26" s="82"/>
      <c r="CI26" s="82"/>
      <c r="CJ26" s="82"/>
      <c r="CK26" s="82"/>
      <c r="CL26" s="82"/>
      <c r="CM26" s="82"/>
      <c r="CN26" s="82"/>
      <c r="CO26" s="82"/>
      <c r="CP26" s="82"/>
      <c r="CQ26" s="82"/>
      <c r="CR26" s="82"/>
      <c r="CS26" s="82"/>
      <c r="CT26" s="82"/>
      <c r="CU26" s="82"/>
      <c r="CV26" s="82"/>
      <c r="CW26" s="82"/>
      <c r="CX26" s="82"/>
      <c r="CY26" s="82"/>
      <c r="CZ26" s="82"/>
      <c r="DA26" s="82"/>
      <c r="DB26" s="82"/>
      <c r="DC26" s="82"/>
      <c r="DD26" s="82"/>
      <c r="DE26" s="82"/>
      <c r="DF26" s="82"/>
      <c r="DG26" s="82"/>
      <c r="DH26" s="82"/>
      <c r="DI26" s="82"/>
      <c r="DJ26" s="82"/>
      <c r="DK26" s="82"/>
      <c r="DL26" s="82"/>
      <c r="DM26" s="82"/>
      <c r="DN26" s="82"/>
      <c r="DO26" s="82"/>
      <c r="DP26" s="82"/>
      <c r="DQ26" s="82"/>
      <c r="DR26" s="82"/>
      <c r="DS26" s="82"/>
      <c r="DT26" s="82"/>
      <c r="DU26" s="82"/>
      <c r="DV26" s="82"/>
      <c r="DW26" s="82"/>
      <c r="DX26" s="82"/>
      <c r="DY26" s="82"/>
      <c r="DZ26" s="82"/>
      <c r="EA26" s="82"/>
      <c r="EB26" s="82"/>
      <c r="EC26" s="82"/>
      <c r="ED26" s="82"/>
      <c r="EE26" s="82"/>
      <c r="EF26" s="82"/>
      <c r="EG26" s="82"/>
      <c r="EH26" s="82"/>
      <c r="EI26" s="82"/>
      <c r="EJ26" s="82"/>
      <c r="EK26" s="82"/>
      <c r="EL26" s="82"/>
      <c r="EM26" s="82"/>
      <c r="EN26" s="82"/>
      <c r="EO26" s="82"/>
      <c r="EP26" s="82"/>
      <c r="EQ26" s="82"/>
      <c r="ER26" s="82"/>
      <c r="ES26" s="82"/>
      <c r="ET26" s="82"/>
      <c r="EU26" s="82"/>
      <c r="EV26" s="82"/>
      <c r="EW26" s="82"/>
      <c r="EX26" s="82"/>
      <c r="EY26" s="82"/>
      <c r="EZ26" s="82"/>
      <c r="FA26" s="82"/>
      <c r="FB26" s="82"/>
      <c r="FC26" s="82"/>
      <c r="FD26" s="82"/>
      <c r="FE26" s="82"/>
      <c r="FF26" s="82"/>
      <c r="FG26" s="82"/>
      <c r="FH26" s="82"/>
      <c r="FI26" s="82"/>
      <c r="FJ26" s="82"/>
      <c r="FK26" s="82"/>
      <c r="FL26" s="82"/>
      <c r="FM26" s="82"/>
      <c r="FN26" s="82"/>
      <c r="FO26" s="82"/>
      <c r="FP26" s="82"/>
      <c r="FQ26" s="82"/>
      <c r="FR26" s="82"/>
      <c r="FS26" s="82"/>
      <c r="FT26" s="82"/>
      <c r="FU26" s="82"/>
      <c r="FV26" s="82"/>
      <c r="FW26" s="82"/>
      <c r="FX26" s="82"/>
      <c r="FY26" s="82"/>
      <c r="FZ26" s="82"/>
      <c r="GA26" s="82"/>
      <c r="GB26" s="82"/>
      <c r="GC26" s="82"/>
      <c r="GD26" s="82"/>
      <c r="GE26" s="82"/>
      <c r="GF26" s="82"/>
      <c r="GG26" s="82"/>
      <c r="GH26" s="82"/>
      <c r="GI26" s="82"/>
      <c r="GJ26" s="82"/>
      <c r="GK26" s="82"/>
      <c r="GL26" s="82"/>
      <c r="GM26" s="82"/>
      <c r="GN26" s="82"/>
      <c r="GO26" s="82"/>
      <c r="GP26" s="82"/>
      <c r="GQ26" s="82"/>
      <c r="GR26" s="82"/>
      <c r="GS26" s="82"/>
      <c r="GT26" s="82"/>
      <c r="GU26" s="82"/>
      <c r="GV26" s="82"/>
      <c r="GW26" s="82"/>
      <c r="GX26" s="82"/>
      <c r="GY26" s="82"/>
      <c r="GZ26" s="82"/>
      <c r="HA26" s="82"/>
      <c r="HB26" s="82"/>
      <c r="HC26" s="82"/>
      <c r="HD26" s="82"/>
      <c r="HE26" s="82"/>
      <c r="HF26" s="82"/>
      <c r="HG26" s="82"/>
      <c r="HH26" s="82"/>
      <c r="HI26" s="82"/>
      <c r="HJ26" s="82"/>
      <c r="HK26" s="82"/>
      <c r="HL26" s="82"/>
      <c r="HM26" s="82"/>
      <c r="HN26" s="82"/>
      <c r="HO26" s="82"/>
      <c r="HP26" s="82"/>
      <c r="HQ26" s="82"/>
      <c r="HR26" s="82"/>
      <c r="HS26" s="82"/>
      <c r="HT26" s="82"/>
      <c r="HU26" s="82"/>
      <c r="HV26" s="82"/>
      <c r="HW26" s="82"/>
      <c r="HX26" s="82"/>
      <c r="HY26" s="82"/>
      <c r="HZ26" s="82"/>
      <c r="IA26" s="82"/>
      <c r="IB26" s="82"/>
      <c r="IC26" s="82"/>
      <c r="ID26" s="82"/>
      <c r="IE26" s="82"/>
      <c r="IF26" s="82"/>
      <c r="IG26" s="82"/>
      <c r="IH26" s="82"/>
      <c r="II26" s="82"/>
      <c r="IJ26" s="82"/>
      <c r="IK26" s="82"/>
      <c r="IL26" s="82"/>
      <c r="IM26" s="82"/>
      <c r="IN26" s="82"/>
    </row>
    <row r="27" spans="1:248" s="83" customFormat="1" ht="18" customHeight="1">
      <c r="A27" s="29"/>
      <c r="B27" s="111" t="str">
        <f>'B2 inv.Občina'!B275</f>
        <v>B2.11. PROMETNA OPREMA - CESTA</v>
      </c>
      <c r="C27" s="112"/>
      <c r="D27" s="113"/>
      <c r="E27" s="114"/>
      <c r="F27" s="121">
        <f>'B2 inv.Občina'!F309</f>
        <v>0</v>
      </c>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82"/>
      <c r="BZ27" s="82"/>
      <c r="CA27" s="82"/>
      <c r="CB27" s="82"/>
      <c r="CC27" s="82"/>
      <c r="CD27" s="82"/>
      <c r="CE27" s="82"/>
      <c r="CF27" s="82"/>
      <c r="CG27" s="82"/>
      <c r="CH27" s="82"/>
      <c r="CI27" s="82"/>
      <c r="CJ27" s="82"/>
      <c r="CK27" s="82"/>
      <c r="CL27" s="82"/>
      <c r="CM27" s="82"/>
      <c r="CN27" s="82"/>
      <c r="CO27" s="82"/>
      <c r="CP27" s="82"/>
      <c r="CQ27" s="82"/>
      <c r="CR27" s="82"/>
      <c r="CS27" s="82"/>
      <c r="CT27" s="82"/>
      <c r="CU27" s="82"/>
      <c r="CV27" s="82"/>
      <c r="CW27" s="82"/>
      <c r="CX27" s="82"/>
      <c r="CY27" s="82"/>
      <c r="CZ27" s="82"/>
      <c r="DA27" s="82"/>
      <c r="DB27" s="82"/>
      <c r="DC27" s="82"/>
      <c r="DD27" s="82"/>
      <c r="DE27" s="82"/>
      <c r="DF27" s="82"/>
      <c r="DG27" s="82"/>
      <c r="DH27" s="82"/>
      <c r="DI27" s="82"/>
      <c r="DJ27" s="82"/>
      <c r="DK27" s="82"/>
      <c r="DL27" s="82"/>
      <c r="DM27" s="82"/>
      <c r="DN27" s="82"/>
      <c r="DO27" s="82"/>
      <c r="DP27" s="82"/>
      <c r="DQ27" s="82"/>
      <c r="DR27" s="82"/>
      <c r="DS27" s="82"/>
      <c r="DT27" s="82"/>
      <c r="DU27" s="82"/>
      <c r="DV27" s="82"/>
      <c r="DW27" s="82"/>
      <c r="DX27" s="82"/>
      <c r="DY27" s="82"/>
      <c r="DZ27" s="82"/>
      <c r="EA27" s="82"/>
      <c r="EB27" s="82"/>
      <c r="EC27" s="82"/>
      <c r="ED27" s="82"/>
      <c r="EE27" s="82"/>
      <c r="EF27" s="82"/>
      <c r="EG27" s="82"/>
      <c r="EH27" s="82"/>
      <c r="EI27" s="82"/>
      <c r="EJ27" s="82"/>
      <c r="EK27" s="82"/>
      <c r="EL27" s="82"/>
      <c r="EM27" s="82"/>
      <c r="EN27" s="82"/>
      <c r="EO27" s="82"/>
      <c r="EP27" s="82"/>
      <c r="EQ27" s="82"/>
      <c r="ER27" s="82"/>
      <c r="ES27" s="82"/>
      <c r="ET27" s="82"/>
      <c r="EU27" s="82"/>
      <c r="EV27" s="82"/>
      <c r="EW27" s="82"/>
      <c r="EX27" s="82"/>
      <c r="EY27" s="82"/>
      <c r="EZ27" s="82"/>
      <c r="FA27" s="82"/>
      <c r="FB27" s="82"/>
      <c r="FC27" s="82"/>
      <c r="FD27" s="82"/>
      <c r="FE27" s="82"/>
      <c r="FF27" s="82"/>
      <c r="FG27" s="82"/>
      <c r="FH27" s="82"/>
      <c r="FI27" s="82"/>
      <c r="FJ27" s="82"/>
      <c r="FK27" s="82"/>
      <c r="FL27" s="82"/>
      <c r="FM27" s="82"/>
      <c r="FN27" s="82"/>
      <c r="FO27" s="82"/>
      <c r="FP27" s="82"/>
      <c r="FQ27" s="82"/>
      <c r="FR27" s="82"/>
      <c r="FS27" s="82"/>
      <c r="FT27" s="82"/>
      <c r="FU27" s="82"/>
      <c r="FV27" s="82"/>
      <c r="FW27" s="82"/>
      <c r="FX27" s="82"/>
      <c r="FY27" s="82"/>
      <c r="FZ27" s="82"/>
      <c r="GA27" s="82"/>
      <c r="GB27" s="82"/>
      <c r="GC27" s="82"/>
      <c r="GD27" s="82"/>
      <c r="GE27" s="82"/>
      <c r="GF27" s="82"/>
      <c r="GG27" s="82"/>
      <c r="GH27" s="82"/>
      <c r="GI27" s="82"/>
      <c r="GJ27" s="82"/>
      <c r="GK27" s="82"/>
      <c r="GL27" s="82"/>
      <c r="GM27" s="82"/>
      <c r="GN27" s="82"/>
      <c r="GO27" s="82"/>
      <c r="GP27" s="82"/>
      <c r="GQ27" s="82"/>
      <c r="GR27" s="82"/>
      <c r="GS27" s="82"/>
      <c r="GT27" s="82"/>
      <c r="GU27" s="82"/>
      <c r="GV27" s="82"/>
      <c r="GW27" s="82"/>
      <c r="GX27" s="82"/>
      <c r="GY27" s="82"/>
      <c r="GZ27" s="82"/>
      <c r="HA27" s="82"/>
      <c r="HB27" s="82"/>
      <c r="HC27" s="82"/>
      <c r="HD27" s="82"/>
      <c r="HE27" s="82"/>
      <c r="HF27" s="82"/>
      <c r="HG27" s="82"/>
      <c r="HH27" s="82"/>
      <c r="HI27" s="82"/>
      <c r="HJ27" s="82"/>
      <c r="HK27" s="82"/>
      <c r="HL27" s="82"/>
      <c r="HM27" s="82"/>
      <c r="HN27" s="82"/>
      <c r="HO27" s="82"/>
      <c r="HP27" s="82"/>
      <c r="HQ27" s="82"/>
      <c r="HR27" s="82"/>
      <c r="HS27" s="82"/>
      <c r="HT27" s="82"/>
      <c r="HU27" s="82"/>
      <c r="HV27" s="82"/>
      <c r="HW27" s="82"/>
      <c r="HX27" s="82"/>
      <c r="HY27" s="82"/>
      <c r="HZ27" s="82"/>
      <c r="IA27" s="82"/>
      <c r="IB27" s="82"/>
      <c r="IC27" s="82"/>
      <c r="ID27" s="82"/>
      <c r="IE27" s="82"/>
      <c r="IF27" s="82"/>
      <c r="IG27" s="82"/>
      <c r="IH27" s="82"/>
      <c r="II27" s="82"/>
      <c r="IJ27" s="82"/>
      <c r="IK27" s="82"/>
      <c r="IL27" s="82"/>
      <c r="IM27" s="82"/>
      <c r="IN27" s="82"/>
    </row>
    <row r="28" spans="1:248" s="83" customFormat="1" ht="18" customHeight="1">
      <c r="A28" s="29"/>
      <c r="B28" s="111" t="str">
        <f>'B2 inv.Občina'!B311</f>
        <v>B2.12. HORTIKULTURA</v>
      </c>
      <c r="C28" s="112"/>
      <c r="D28" s="113"/>
      <c r="E28" s="114"/>
      <c r="F28" s="121">
        <f>'B2 inv.Občina'!F315</f>
        <v>0</v>
      </c>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82"/>
      <c r="CD28" s="82"/>
      <c r="CE28" s="82"/>
      <c r="CF28" s="82"/>
      <c r="CG28" s="82"/>
      <c r="CH28" s="82"/>
      <c r="CI28" s="82"/>
      <c r="CJ28" s="82"/>
      <c r="CK28" s="82"/>
      <c r="CL28" s="82"/>
      <c r="CM28" s="82"/>
      <c r="CN28" s="82"/>
      <c r="CO28" s="82"/>
      <c r="CP28" s="82"/>
      <c r="CQ28" s="82"/>
      <c r="CR28" s="82"/>
      <c r="CS28" s="82"/>
      <c r="CT28" s="82"/>
      <c r="CU28" s="82"/>
      <c r="CV28" s="82"/>
      <c r="CW28" s="82"/>
      <c r="CX28" s="82"/>
      <c r="CY28" s="82"/>
      <c r="CZ28" s="82"/>
      <c r="DA28" s="82"/>
      <c r="DB28" s="82"/>
      <c r="DC28" s="82"/>
      <c r="DD28" s="82"/>
      <c r="DE28" s="82"/>
      <c r="DF28" s="82"/>
      <c r="DG28" s="82"/>
      <c r="DH28" s="82"/>
      <c r="DI28" s="82"/>
      <c r="DJ28" s="82"/>
      <c r="DK28" s="82"/>
      <c r="DL28" s="82"/>
      <c r="DM28" s="82"/>
      <c r="DN28" s="82"/>
      <c r="DO28" s="82"/>
      <c r="DP28" s="82"/>
      <c r="DQ28" s="82"/>
      <c r="DR28" s="82"/>
      <c r="DS28" s="82"/>
      <c r="DT28" s="82"/>
      <c r="DU28" s="82"/>
      <c r="DV28" s="82"/>
      <c r="DW28" s="82"/>
      <c r="DX28" s="82"/>
      <c r="DY28" s="82"/>
      <c r="DZ28" s="82"/>
      <c r="EA28" s="82"/>
      <c r="EB28" s="82"/>
      <c r="EC28" s="82"/>
      <c r="ED28" s="82"/>
      <c r="EE28" s="82"/>
      <c r="EF28" s="82"/>
      <c r="EG28" s="82"/>
      <c r="EH28" s="82"/>
      <c r="EI28" s="82"/>
      <c r="EJ28" s="82"/>
      <c r="EK28" s="82"/>
      <c r="EL28" s="82"/>
      <c r="EM28" s="82"/>
      <c r="EN28" s="82"/>
      <c r="EO28" s="82"/>
      <c r="EP28" s="82"/>
      <c r="EQ28" s="82"/>
      <c r="ER28" s="82"/>
      <c r="ES28" s="82"/>
      <c r="ET28" s="82"/>
      <c r="EU28" s="82"/>
      <c r="EV28" s="82"/>
      <c r="EW28" s="82"/>
      <c r="EX28" s="82"/>
      <c r="EY28" s="82"/>
      <c r="EZ28" s="82"/>
      <c r="FA28" s="82"/>
      <c r="FB28" s="82"/>
      <c r="FC28" s="82"/>
      <c r="FD28" s="82"/>
      <c r="FE28" s="82"/>
      <c r="FF28" s="82"/>
      <c r="FG28" s="82"/>
      <c r="FH28" s="82"/>
      <c r="FI28" s="82"/>
      <c r="FJ28" s="82"/>
      <c r="FK28" s="82"/>
      <c r="FL28" s="82"/>
      <c r="FM28" s="82"/>
      <c r="FN28" s="82"/>
      <c r="FO28" s="82"/>
      <c r="FP28" s="82"/>
      <c r="FQ28" s="82"/>
      <c r="FR28" s="82"/>
      <c r="FS28" s="82"/>
      <c r="FT28" s="82"/>
      <c r="FU28" s="82"/>
      <c r="FV28" s="82"/>
      <c r="FW28" s="82"/>
      <c r="FX28" s="82"/>
      <c r="FY28" s="82"/>
      <c r="FZ28" s="82"/>
      <c r="GA28" s="82"/>
      <c r="GB28" s="82"/>
      <c r="GC28" s="82"/>
      <c r="GD28" s="82"/>
      <c r="GE28" s="82"/>
      <c r="GF28" s="82"/>
      <c r="GG28" s="82"/>
      <c r="GH28" s="82"/>
      <c r="GI28" s="82"/>
      <c r="GJ28" s="82"/>
      <c r="GK28" s="82"/>
      <c r="GL28" s="82"/>
      <c r="GM28" s="82"/>
      <c r="GN28" s="82"/>
      <c r="GO28" s="82"/>
      <c r="GP28" s="82"/>
      <c r="GQ28" s="82"/>
      <c r="GR28" s="82"/>
      <c r="GS28" s="82"/>
      <c r="GT28" s="82"/>
      <c r="GU28" s="82"/>
      <c r="GV28" s="82"/>
      <c r="GW28" s="82"/>
      <c r="GX28" s="82"/>
      <c r="GY28" s="82"/>
      <c r="GZ28" s="82"/>
      <c r="HA28" s="82"/>
      <c r="HB28" s="82"/>
      <c r="HC28" s="82"/>
      <c r="HD28" s="82"/>
      <c r="HE28" s="82"/>
      <c r="HF28" s="82"/>
      <c r="HG28" s="82"/>
      <c r="HH28" s="82"/>
      <c r="HI28" s="82"/>
      <c r="HJ28" s="82"/>
      <c r="HK28" s="82"/>
      <c r="HL28" s="82"/>
      <c r="HM28" s="82"/>
      <c r="HN28" s="82"/>
      <c r="HO28" s="82"/>
      <c r="HP28" s="82"/>
      <c r="HQ28" s="82"/>
      <c r="HR28" s="82"/>
      <c r="HS28" s="82"/>
      <c r="HT28" s="82"/>
      <c r="HU28" s="82"/>
      <c r="HV28" s="82"/>
      <c r="HW28" s="82"/>
      <c r="HX28" s="82"/>
      <c r="HY28" s="82"/>
      <c r="HZ28" s="82"/>
      <c r="IA28" s="82"/>
      <c r="IB28" s="82"/>
      <c r="IC28" s="82"/>
      <c r="ID28" s="82"/>
      <c r="IE28" s="82"/>
      <c r="IF28" s="82"/>
      <c r="IG28" s="82"/>
      <c r="IH28" s="82"/>
      <c r="II28" s="82"/>
      <c r="IJ28" s="82"/>
      <c r="IK28" s="82"/>
      <c r="IL28" s="82"/>
      <c r="IM28" s="82"/>
      <c r="IN28" s="82"/>
    </row>
    <row r="29" spans="1:248" s="83" customFormat="1" ht="18" customHeight="1" thickBot="1">
      <c r="A29" s="29"/>
      <c r="B29" s="234" t="s">
        <v>316</v>
      </c>
      <c r="C29" s="230"/>
      <c r="D29" s="231"/>
      <c r="E29" s="232"/>
      <c r="F29" s="84">
        <f>(F17+F18+F19+F20+F21+F22+F23+F24+F26+F28)*0.05</f>
        <v>0</v>
      </c>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c r="DM29" s="82"/>
      <c r="DN29" s="82"/>
      <c r="DO29" s="82"/>
      <c r="DP29" s="82"/>
      <c r="DQ29" s="82"/>
      <c r="DR29" s="82"/>
      <c r="DS29" s="82"/>
      <c r="DT29" s="82"/>
      <c r="DU29" s="82"/>
      <c r="DV29" s="82"/>
      <c r="DW29" s="82"/>
      <c r="DX29" s="82"/>
      <c r="DY29" s="82"/>
      <c r="DZ29" s="82"/>
      <c r="EA29" s="82"/>
      <c r="EB29" s="82"/>
      <c r="EC29" s="82"/>
      <c r="ED29" s="82"/>
      <c r="EE29" s="82"/>
      <c r="EF29" s="82"/>
      <c r="EG29" s="82"/>
      <c r="EH29" s="82"/>
      <c r="EI29" s="82"/>
      <c r="EJ29" s="82"/>
      <c r="EK29" s="82"/>
      <c r="EL29" s="82"/>
      <c r="EM29" s="82"/>
      <c r="EN29" s="82"/>
      <c r="EO29" s="82"/>
      <c r="EP29" s="82"/>
      <c r="EQ29" s="82"/>
      <c r="ER29" s="82"/>
      <c r="ES29" s="82"/>
      <c r="ET29" s="82"/>
      <c r="EU29" s="82"/>
      <c r="EV29" s="82"/>
      <c r="EW29" s="82"/>
      <c r="EX29" s="82"/>
      <c r="EY29" s="82"/>
      <c r="EZ29" s="82"/>
      <c r="FA29" s="82"/>
      <c r="FB29" s="82"/>
      <c r="FC29" s="82"/>
      <c r="FD29" s="82"/>
      <c r="FE29" s="82"/>
      <c r="FF29" s="82"/>
      <c r="FG29" s="82"/>
      <c r="FH29" s="82"/>
      <c r="FI29" s="82"/>
      <c r="FJ29" s="82"/>
      <c r="FK29" s="82"/>
      <c r="FL29" s="82"/>
      <c r="FM29" s="82"/>
      <c r="FN29" s="82"/>
      <c r="FO29" s="82"/>
      <c r="FP29" s="82"/>
      <c r="FQ29" s="82"/>
      <c r="FR29" s="82"/>
      <c r="FS29" s="82"/>
      <c r="FT29" s="82"/>
      <c r="FU29" s="82"/>
      <c r="FV29" s="82"/>
      <c r="FW29" s="82"/>
      <c r="FX29" s="82"/>
      <c r="FY29" s="82"/>
      <c r="FZ29" s="82"/>
      <c r="GA29" s="82"/>
      <c r="GB29" s="82"/>
      <c r="GC29" s="82"/>
      <c r="GD29" s="82"/>
      <c r="GE29" s="82"/>
      <c r="GF29" s="82"/>
      <c r="GG29" s="82"/>
      <c r="GH29" s="82"/>
      <c r="GI29" s="82"/>
      <c r="GJ29" s="82"/>
      <c r="GK29" s="82"/>
      <c r="GL29" s="82"/>
      <c r="GM29" s="82"/>
      <c r="GN29" s="82"/>
      <c r="GO29" s="82"/>
      <c r="GP29" s="82"/>
      <c r="GQ29" s="82"/>
      <c r="GR29" s="82"/>
      <c r="GS29" s="82"/>
      <c r="GT29" s="82"/>
      <c r="GU29" s="82"/>
      <c r="GV29" s="82"/>
      <c r="GW29" s="82"/>
      <c r="GX29" s="82"/>
      <c r="GY29" s="82"/>
      <c r="GZ29" s="82"/>
      <c r="HA29" s="82"/>
      <c r="HB29" s="82"/>
      <c r="HC29" s="82"/>
      <c r="HD29" s="82"/>
      <c r="HE29" s="82"/>
      <c r="HF29" s="82"/>
      <c r="HG29" s="82"/>
      <c r="HH29" s="82"/>
      <c r="HI29" s="82"/>
      <c r="HJ29" s="82"/>
      <c r="HK29" s="82"/>
      <c r="HL29" s="82"/>
      <c r="HM29" s="82"/>
      <c r="HN29" s="82"/>
      <c r="HO29" s="82"/>
      <c r="HP29" s="82"/>
      <c r="HQ29" s="82"/>
      <c r="HR29" s="82"/>
      <c r="HS29" s="82"/>
      <c r="HT29" s="82"/>
      <c r="HU29" s="82"/>
      <c r="HV29" s="82"/>
      <c r="HW29" s="82"/>
      <c r="HX29" s="82"/>
      <c r="HY29" s="82"/>
      <c r="HZ29" s="82"/>
      <c r="IA29" s="82"/>
      <c r="IB29" s="82"/>
      <c r="IC29" s="82"/>
      <c r="ID29" s="82"/>
      <c r="IE29" s="82"/>
      <c r="IF29" s="82"/>
      <c r="IG29" s="82"/>
      <c r="IH29" s="82"/>
      <c r="II29" s="82"/>
      <c r="IJ29" s="82"/>
      <c r="IK29" s="82"/>
      <c r="IL29" s="82"/>
      <c r="IM29" s="82"/>
      <c r="IN29" s="82"/>
    </row>
    <row r="30" spans="1:248" s="83" customFormat="1" ht="18" customHeight="1" thickBot="1">
      <c r="A30" s="29"/>
      <c r="B30" s="119" t="str">
        <f>+ CONCATENATE("SKUPAJ - ",B16)</f>
        <v>SKUPAJ - PLOČNIK IN KOLESARSKA STEZA</v>
      </c>
      <c r="C30" s="161"/>
      <c r="D30" s="162"/>
      <c r="E30" s="163"/>
      <c r="F30" s="120">
        <f>SUM(F17:F29)</f>
        <v>0</v>
      </c>
      <c r="G30" s="82"/>
      <c r="H30" s="82"/>
      <c r="I30" s="82"/>
      <c r="J30" s="82"/>
      <c r="K30" s="221"/>
      <c r="L30" s="220"/>
      <c r="M30" s="250"/>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c r="DM30" s="82"/>
      <c r="DN30" s="82"/>
      <c r="DO30" s="82"/>
      <c r="DP30" s="82"/>
      <c r="DQ30" s="82"/>
      <c r="DR30" s="82"/>
      <c r="DS30" s="82"/>
      <c r="DT30" s="82"/>
      <c r="DU30" s="82"/>
      <c r="DV30" s="82"/>
      <c r="DW30" s="82"/>
      <c r="DX30" s="82"/>
      <c r="DY30" s="82"/>
      <c r="DZ30" s="82"/>
      <c r="EA30" s="82"/>
      <c r="EB30" s="82"/>
      <c r="EC30" s="82"/>
      <c r="ED30" s="82"/>
      <c r="EE30" s="82"/>
      <c r="EF30" s="82"/>
      <c r="EG30" s="82"/>
      <c r="EH30" s="82"/>
      <c r="EI30" s="82"/>
      <c r="EJ30" s="82"/>
      <c r="EK30" s="82"/>
      <c r="EL30" s="82"/>
      <c r="EM30" s="82"/>
      <c r="EN30" s="82"/>
      <c r="EO30" s="82"/>
      <c r="EP30" s="82"/>
      <c r="EQ30" s="82"/>
      <c r="ER30" s="82"/>
      <c r="ES30" s="82"/>
      <c r="ET30" s="82"/>
      <c r="EU30" s="82"/>
      <c r="EV30" s="82"/>
      <c r="EW30" s="82"/>
      <c r="EX30" s="82"/>
      <c r="EY30" s="82"/>
      <c r="EZ30" s="82"/>
      <c r="FA30" s="82"/>
      <c r="FB30" s="82"/>
      <c r="FC30" s="82"/>
      <c r="FD30" s="82"/>
      <c r="FE30" s="82"/>
      <c r="FF30" s="82"/>
      <c r="FG30" s="82"/>
      <c r="FH30" s="82"/>
      <c r="FI30" s="82"/>
      <c r="FJ30" s="82"/>
      <c r="FK30" s="82"/>
      <c r="FL30" s="82"/>
      <c r="FM30" s="82"/>
      <c r="FN30" s="82"/>
      <c r="FO30" s="82"/>
      <c r="FP30" s="82"/>
      <c r="FQ30" s="82"/>
      <c r="FR30" s="82"/>
      <c r="FS30" s="82"/>
      <c r="FT30" s="82"/>
      <c r="FU30" s="82"/>
      <c r="FV30" s="82"/>
      <c r="FW30" s="82"/>
      <c r="FX30" s="82"/>
      <c r="FY30" s="82"/>
      <c r="FZ30" s="82"/>
      <c r="GA30" s="82"/>
      <c r="GB30" s="82"/>
      <c r="GC30" s="82"/>
      <c r="GD30" s="82"/>
      <c r="GE30" s="82"/>
      <c r="GF30" s="82"/>
      <c r="GG30" s="82"/>
      <c r="GH30" s="82"/>
      <c r="GI30" s="82"/>
      <c r="GJ30" s="82"/>
      <c r="GK30" s="82"/>
      <c r="GL30" s="82"/>
      <c r="GM30" s="82"/>
      <c r="GN30" s="82"/>
      <c r="GO30" s="82"/>
      <c r="GP30" s="82"/>
      <c r="GQ30" s="82"/>
      <c r="GR30" s="82"/>
      <c r="GS30" s="82"/>
      <c r="GT30" s="82"/>
      <c r="GU30" s="82"/>
      <c r="GV30" s="82"/>
      <c r="GW30" s="82"/>
      <c r="GX30" s="82"/>
      <c r="GY30" s="82"/>
      <c r="GZ30" s="82"/>
      <c r="HA30" s="82"/>
      <c r="HB30" s="82"/>
      <c r="HC30" s="82"/>
      <c r="HD30" s="82"/>
      <c r="HE30" s="82"/>
      <c r="HF30" s="82"/>
      <c r="HG30" s="82"/>
      <c r="HH30" s="82"/>
      <c r="HI30" s="82"/>
      <c r="HJ30" s="82"/>
      <c r="HK30" s="82"/>
      <c r="HL30" s="82"/>
      <c r="HM30" s="82"/>
      <c r="HN30" s="82"/>
      <c r="HO30" s="82"/>
      <c r="HP30" s="82"/>
      <c r="HQ30" s="82"/>
      <c r="HR30" s="82"/>
      <c r="HS30" s="82"/>
      <c r="HT30" s="82"/>
      <c r="HU30" s="82"/>
      <c r="HV30" s="82"/>
      <c r="HW30" s="82"/>
      <c r="HX30" s="82"/>
      <c r="HY30" s="82"/>
      <c r="HZ30" s="82"/>
      <c r="IA30" s="82"/>
      <c r="IB30" s="82"/>
      <c r="IC30" s="82"/>
      <c r="ID30" s="82"/>
      <c r="IE30" s="82"/>
      <c r="IF30" s="82"/>
      <c r="IG30" s="82"/>
      <c r="IH30" s="82"/>
      <c r="II30" s="82"/>
      <c r="IJ30" s="82"/>
      <c r="IK30" s="82"/>
      <c r="IL30" s="82"/>
      <c r="IM30" s="82"/>
      <c r="IN30" s="82"/>
    </row>
    <row r="31" spans="1:248" s="83" customFormat="1" ht="18" customHeight="1">
      <c r="A31" s="29"/>
      <c r="B31" s="235"/>
      <c r="C31" s="236"/>
      <c r="D31" s="237"/>
      <c r="E31" s="238"/>
      <c r="F31" s="239"/>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c r="DM31" s="82"/>
      <c r="DN31" s="82"/>
      <c r="DO31" s="82"/>
      <c r="DP31" s="82"/>
      <c r="DQ31" s="82"/>
      <c r="DR31" s="82"/>
      <c r="DS31" s="82"/>
      <c r="DT31" s="82"/>
      <c r="DU31" s="82"/>
      <c r="DV31" s="82"/>
      <c r="DW31" s="82"/>
      <c r="DX31" s="82"/>
      <c r="DY31" s="82"/>
      <c r="DZ31" s="82"/>
      <c r="EA31" s="82"/>
      <c r="EB31" s="82"/>
      <c r="EC31" s="82"/>
      <c r="ED31" s="82"/>
      <c r="EE31" s="82"/>
      <c r="EF31" s="82"/>
      <c r="EG31" s="82"/>
      <c r="EH31" s="82"/>
      <c r="EI31" s="82"/>
      <c r="EJ31" s="82"/>
      <c r="EK31" s="82"/>
      <c r="EL31" s="82"/>
      <c r="EM31" s="82"/>
      <c r="EN31" s="82"/>
      <c r="EO31" s="82"/>
      <c r="EP31" s="82"/>
      <c r="EQ31" s="82"/>
      <c r="ER31" s="82"/>
      <c r="ES31" s="82"/>
      <c r="ET31" s="82"/>
      <c r="EU31" s="82"/>
      <c r="EV31" s="82"/>
      <c r="EW31" s="82"/>
      <c r="EX31" s="82"/>
      <c r="EY31" s="82"/>
      <c r="EZ31" s="82"/>
      <c r="FA31" s="82"/>
      <c r="FB31" s="82"/>
      <c r="FC31" s="82"/>
      <c r="FD31" s="82"/>
      <c r="FE31" s="82"/>
      <c r="FF31" s="82"/>
      <c r="FG31" s="82"/>
      <c r="FH31" s="82"/>
      <c r="FI31" s="82"/>
      <c r="FJ31" s="82"/>
      <c r="FK31" s="82"/>
      <c r="FL31" s="82"/>
      <c r="FM31" s="82"/>
      <c r="FN31" s="82"/>
      <c r="FO31" s="82"/>
      <c r="FP31" s="82"/>
      <c r="FQ31" s="82"/>
      <c r="FR31" s="82"/>
      <c r="FS31" s="82"/>
      <c r="FT31" s="82"/>
      <c r="FU31" s="82"/>
      <c r="FV31" s="82"/>
      <c r="FW31" s="82"/>
      <c r="FX31" s="82"/>
      <c r="FY31" s="82"/>
      <c r="FZ31" s="82"/>
      <c r="GA31" s="82"/>
      <c r="GB31" s="82"/>
      <c r="GC31" s="82"/>
      <c r="GD31" s="82"/>
      <c r="GE31" s="82"/>
      <c r="GF31" s="82"/>
      <c r="GG31" s="82"/>
      <c r="GH31" s="82"/>
      <c r="GI31" s="82"/>
      <c r="GJ31" s="82"/>
      <c r="GK31" s="82"/>
      <c r="GL31" s="82"/>
      <c r="GM31" s="82"/>
      <c r="GN31" s="82"/>
      <c r="GO31" s="82"/>
      <c r="GP31" s="82"/>
      <c r="GQ31" s="82"/>
      <c r="GR31" s="82"/>
      <c r="GS31" s="82"/>
      <c r="GT31" s="82"/>
      <c r="GU31" s="82"/>
      <c r="GV31" s="82"/>
      <c r="GW31" s="82"/>
      <c r="GX31" s="82"/>
      <c r="GY31" s="82"/>
      <c r="GZ31" s="82"/>
      <c r="HA31" s="82"/>
      <c r="HB31" s="82"/>
      <c r="HC31" s="82"/>
      <c r="HD31" s="82"/>
      <c r="HE31" s="82"/>
      <c r="HF31" s="82"/>
      <c r="HG31" s="82"/>
      <c r="HH31" s="82"/>
      <c r="HI31" s="82"/>
      <c r="HJ31" s="82"/>
      <c r="HK31" s="82"/>
      <c r="HL31" s="82"/>
      <c r="HM31" s="82"/>
      <c r="HN31" s="82"/>
      <c r="HO31" s="82"/>
      <c r="HP31" s="82"/>
      <c r="HQ31" s="82"/>
      <c r="HR31" s="82"/>
      <c r="HS31" s="82"/>
      <c r="HT31" s="82"/>
      <c r="HU31" s="82"/>
      <c r="HV31" s="82"/>
      <c r="HW31" s="82"/>
      <c r="HX31" s="82"/>
      <c r="HY31" s="82"/>
      <c r="HZ31" s="82"/>
      <c r="IA31" s="82"/>
      <c r="IB31" s="82"/>
      <c r="IC31" s="82"/>
      <c r="ID31" s="82"/>
      <c r="IE31" s="82"/>
      <c r="IF31" s="82"/>
      <c r="IG31" s="82"/>
      <c r="IH31" s="82"/>
      <c r="II31" s="82"/>
      <c r="IJ31" s="82"/>
      <c r="IK31" s="82"/>
      <c r="IL31" s="82"/>
      <c r="IM31" s="82"/>
      <c r="IN31" s="82"/>
    </row>
    <row r="32" spans="1:248" s="16" customFormat="1" ht="26.25" thickBot="1">
      <c r="A32" s="106" t="s">
        <v>293</v>
      </c>
      <c r="B32" s="198" t="str">
        <f>'B3 parkirišča-Orehova aleja'!B7</f>
        <v>UREDITEV PARKIRIŠČA PRI POKOPALIŠČU IN ODVODNJAVANJA IZ OREHOVE ALEJE</v>
      </c>
      <c r="C32" s="199"/>
      <c r="D32" s="200"/>
      <c r="E32" s="201"/>
      <c r="F32" s="201"/>
    </row>
    <row r="33" spans="1:248" s="83" customFormat="1" ht="18" customHeight="1">
      <c r="A33" s="29"/>
      <c r="B33" s="111" t="str">
        <f>'B3 parkirišča-Orehova aleja'!B10</f>
        <v>B3.1. PRIPRAVLJALNA DELA</v>
      </c>
      <c r="C33" s="112"/>
      <c r="D33" s="113"/>
      <c r="E33" s="114"/>
      <c r="F33" s="121">
        <f>'B3 parkirišča-Orehova aleja'!F27</f>
        <v>0</v>
      </c>
      <c r="G33" s="82"/>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c r="EF33" s="82"/>
      <c r="EG33" s="82"/>
      <c r="EH33" s="82"/>
      <c r="EI33" s="82"/>
      <c r="EJ33" s="82"/>
      <c r="EK33" s="82"/>
      <c r="EL33" s="82"/>
      <c r="EM33" s="82"/>
      <c r="EN33" s="82"/>
      <c r="EO33" s="82"/>
      <c r="EP33" s="82"/>
      <c r="EQ33" s="82"/>
      <c r="ER33" s="82"/>
      <c r="ES33" s="82"/>
      <c r="ET33" s="82"/>
      <c r="EU33" s="82"/>
      <c r="EV33" s="82"/>
      <c r="EW33" s="82"/>
      <c r="EX33" s="82"/>
      <c r="EY33" s="82"/>
      <c r="EZ33" s="82"/>
      <c r="FA33" s="82"/>
      <c r="FB33" s="82"/>
      <c r="FC33" s="82"/>
      <c r="FD33" s="82"/>
      <c r="FE33" s="82"/>
      <c r="FF33" s="82"/>
      <c r="FG33" s="82"/>
      <c r="FH33" s="82"/>
      <c r="FI33" s="82"/>
      <c r="FJ33" s="82"/>
      <c r="FK33" s="82"/>
      <c r="FL33" s="82"/>
      <c r="FM33" s="82"/>
      <c r="FN33" s="82"/>
      <c r="FO33" s="82"/>
      <c r="FP33" s="82"/>
      <c r="FQ33" s="82"/>
      <c r="FR33" s="82"/>
      <c r="FS33" s="82"/>
      <c r="FT33" s="82"/>
      <c r="FU33" s="82"/>
      <c r="FV33" s="82"/>
      <c r="FW33" s="82"/>
      <c r="FX33" s="82"/>
      <c r="FY33" s="82"/>
      <c r="FZ33" s="82"/>
      <c r="GA33" s="82"/>
      <c r="GB33" s="82"/>
      <c r="GC33" s="82"/>
      <c r="GD33" s="82"/>
      <c r="GE33" s="82"/>
      <c r="GF33" s="82"/>
      <c r="GG33" s="82"/>
      <c r="GH33" s="82"/>
      <c r="GI33" s="82"/>
      <c r="GJ33" s="82"/>
      <c r="GK33" s="82"/>
      <c r="GL33" s="82"/>
      <c r="GM33" s="82"/>
      <c r="GN33" s="82"/>
      <c r="GO33" s="82"/>
      <c r="GP33" s="82"/>
      <c r="GQ33" s="82"/>
      <c r="GR33" s="82"/>
      <c r="GS33" s="82"/>
      <c r="GT33" s="82"/>
      <c r="GU33" s="82"/>
      <c r="GV33" s="82"/>
      <c r="GW33" s="82"/>
      <c r="GX33" s="82"/>
      <c r="GY33" s="82"/>
      <c r="GZ33" s="82"/>
      <c r="HA33" s="82"/>
      <c r="HB33" s="82"/>
      <c r="HC33" s="82"/>
      <c r="HD33" s="82"/>
      <c r="HE33" s="82"/>
      <c r="HF33" s="82"/>
      <c r="HG33" s="82"/>
      <c r="HH33" s="82"/>
      <c r="HI33" s="82"/>
      <c r="HJ33" s="82"/>
      <c r="HK33" s="82"/>
      <c r="HL33" s="82"/>
      <c r="HM33" s="82"/>
      <c r="HN33" s="82"/>
      <c r="HO33" s="82"/>
      <c r="HP33" s="82"/>
      <c r="HQ33" s="82"/>
      <c r="HR33" s="82"/>
      <c r="HS33" s="82"/>
      <c r="HT33" s="82"/>
      <c r="HU33" s="82"/>
      <c r="HV33" s="82"/>
      <c r="HW33" s="82"/>
      <c r="HX33" s="82"/>
      <c r="HY33" s="82"/>
      <c r="HZ33" s="82"/>
      <c r="IA33" s="82"/>
      <c r="IB33" s="82"/>
      <c r="IC33" s="82"/>
      <c r="ID33" s="82"/>
      <c r="IE33" s="82"/>
      <c r="IF33" s="82"/>
      <c r="IG33" s="82"/>
      <c r="IH33" s="82"/>
      <c r="II33" s="82"/>
      <c r="IJ33" s="82"/>
      <c r="IK33" s="82"/>
      <c r="IL33" s="82"/>
      <c r="IM33" s="82"/>
      <c r="IN33" s="82"/>
    </row>
    <row r="34" spans="1:248" s="83" customFormat="1" ht="18" customHeight="1">
      <c r="A34" s="29"/>
      <c r="B34" s="111" t="str">
        <f>'B3 parkirišča-Orehova aleja'!B29</f>
        <v>B3.2. GEODETSKA DELA</v>
      </c>
      <c r="C34" s="112"/>
      <c r="D34" s="113"/>
      <c r="E34" s="114"/>
      <c r="F34" s="121">
        <f>'B3 parkirišča-Orehova aleja'!F39</f>
        <v>0</v>
      </c>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c r="EF34" s="82"/>
      <c r="EG34" s="82"/>
      <c r="EH34" s="82"/>
      <c r="EI34" s="82"/>
      <c r="EJ34" s="82"/>
      <c r="EK34" s="82"/>
      <c r="EL34" s="82"/>
      <c r="EM34" s="82"/>
      <c r="EN34" s="82"/>
      <c r="EO34" s="82"/>
      <c r="EP34" s="82"/>
      <c r="EQ34" s="82"/>
      <c r="ER34" s="82"/>
      <c r="ES34" s="82"/>
      <c r="ET34" s="82"/>
      <c r="EU34" s="82"/>
      <c r="EV34" s="82"/>
      <c r="EW34" s="82"/>
      <c r="EX34" s="82"/>
      <c r="EY34" s="82"/>
      <c r="EZ34" s="82"/>
      <c r="FA34" s="82"/>
      <c r="FB34" s="82"/>
      <c r="FC34" s="82"/>
      <c r="FD34" s="82"/>
      <c r="FE34" s="82"/>
      <c r="FF34" s="82"/>
      <c r="FG34" s="82"/>
      <c r="FH34" s="82"/>
      <c r="FI34" s="82"/>
      <c r="FJ34" s="82"/>
      <c r="FK34" s="82"/>
      <c r="FL34" s="82"/>
      <c r="FM34" s="82"/>
      <c r="FN34" s="82"/>
      <c r="FO34" s="82"/>
      <c r="FP34" s="82"/>
      <c r="FQ34" s="82"/>
      <c r="FR34" s="82"/>
      <c r="FS34" s="82"/>
      <c r="FT34" s="82"/>
      <c r="FU34" s="82"/>
      <c r="FV34" s="82"/>
      <c r="FW34" s="82"/>
      <c r="FX34" s="82"/>
      <c r="FY34" s="82"/>
      <c r="FZ34" s="82"/>
      <c r="GA34" s="82"/>
      <c r="GB34" s="82"/>
      <c r="GC34" s="82"/>
      <c r="GD34" s="82"/>
      <c r="GE34" s="82"/>
      <c r="GF34" s="82"/>
      <c r="GG34" s="82"/>
      <c r="GH34" s="82"/>
      <c r="GI34" s="82"/>
      <c r="GJ34" s="82"/>
      <c r="GK34" s="82"/>
      <c r="GL34" s="82"/>
      <c r="GM34" s="82"/>
      <c r="GN34" s="82"/>
      <c r="GO34" s="82"/>
      <c r="GP34" s="82"/>
      <c r="GQ34" s="82"/>
      <c r="GR34" s="82"/>
      <c r="GS34" s="82"/>
      <c r="GT34" s="82"/>
      <c r="GU34" s="82"/>
      <c r="GV34" s="82"/>
      <c r="GW34" s="82"/>
      <c r="GX34" s="82"/>
      <c r="GY34" s="82"/>
      <c r="GZ34" s="82"/>
      <c r="HA34" s="82"/>
      <c r="HB34" s="82"/>
      <c r="HC34" s="82"/>
      <c r="HD34" s="82"/>
      <c r="HE34" s="82"/>
      <c r="HF34" s="82"/>
      <c r="HG34" s="82"/>
      <c r="HH34" s="82"/>
      <c r="HI34" s="82"/>
      <c r="HJ34" s="82"/>
      <c r="HK34" s="82"/>
      <c r="HL34" s="82"/>
      <c r="HM34" s="82"/>
      <c r="HN34" s="82"/>
      <c r="HO34" s="82"/>
      <c r="HP34" s="82"/>
      <c r="HQ34" s="82"/>
      <c r="HR34" s="82"/>
      <c r="HS34" s="82"/>
      <c r="HT34" s="82"/>
      <c r="HU34" s="82"/>
      <c r="HV34" s="82"/>
      <c r="HW34" s="82"/>
      <c r="HX34" s="82"/>
      <c r="HY34" s="82"/>
      <c r="HZ34" s="82"/>
      <c r="IA34" s="82"/>
      <c r="IB34" s="82"/>
      <c r="IC34" s="82"/>
      <c r="ID34" s="82"/>
      <c r="IE34" s="82"/>
      <c r="IF34" s="82"/>
      <c r="IG34" s="82"/>
      <c r="IH34" s="82"/>
      <c r="II34" s="82"/>
      <c r="IJ34" s="82"/>
      <c r="IK34" s="82"/>
      <c r="IL34" s="82"/>
      <c r="IM34" s="82"/>
      <c r="IN34" s="82"/>
    </row>
    <row r="35" spans="1:248" s="83" customFormat="1" ht="18" customHeight="1">
      <c r="A35" s="29"/>
      <c r="B35" s="111" t="str">
        <f>'B3 parkirišča-Orehova aleja'!B41</f>
        <v>B3.3. ZEMELJSKA   DELA</v>
      </c>
      <c r="C35" s="112"/>
      <c r="D35" s="113"/>
      <c r="E35" s="114"/>
      <c r="F35" s="121">
        <f>'B3 parkirišča-Orehova aleja'!F73</f>
        <v>0</v>
      </c>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c r="EF35" s="82"/>
      <c r="EG35" s="82"/>
      <c r="EH35" s="82"/>
      <c r="EI35" s="82"/>
      <c r="EJ35" s="82"/>
      <c r="EK35" s="82"/>
      <c r="EL35" s="82"/>
      <c r="EM35" s="82"/>
      <c r="EN35" s="82"/>
      <c r="EO35" s="82"/>
      <c r="EP35" s="82"/>
      <c r="EQ35" s="82"/>
      <c r="ER35" s="82"/>
      <c r="ES35" s="82"/>
      <c r="ET35" s="82"/>
      <c r="EU35" s="82"/>
      <c r="EV35" s="82"/>
      <c r="EW35" s="82"/>
      <c r="EX35" s="82"/>
      <c r="EY35" s="82"/>
      <c r="EZ35" s="82"/>
      <c r="FA35" s="82"/>
      <c r="FB35" s="82"/>
      <c r="FC35" s="82"/>
      <c r="FD35" s="82"/>
      <c r="FE35" s="82"/>
      <c r="FF35" s="82"/>
      <c r="FG35" s="82"/>
      <c r="FH35" s="82"/>
      <c r="FI35" s="82"/>
      <c r="FJ35" s="82"/>
      <c r="FK35" s="82"/>
      <c r="FL35" s="82"/>
      <c r="FM35" s="82"/>
      <c r="FN35" s="82"/>
      <c r="FO35" s="82"/>
      <c r="FP35" s="82"/>
      <c r="FQ35" s="82"/>
      <c r="FR35" s="82"/>
      <c r="FS35" s="82"/>
      <c r="FT35" s="82"/>
      <c r="FU35" s="82"/>
      <c r="FV35" s="82"/>
      <c r="FW35" s="82"/>
      <c r="FX35" s="82"/>
      <c r="FY35" s="82"/>
      <c r="FZ35" s="82"/>
      <c r="GA35" s="82"/>
      <c r="GB35" s="82"/>
      <c r="GC35" s="82"/>
      <c r="GD35" s="82"/>
      <c r="GE35" s="82"/>
      <c r="GF35" s="82"/>
      <c r="GG35" s="82"/>
      <c r="GH35" s="82"/>
      <c r="GI35" s="82"/>
      <c r="GJ35" s="82"/>
      <c r="GK35" s="82"/>
      <c r="GL35" s="82"/>
      <c r="GM35" s="82"/>
      <c r="GN35" s="82"/>
      <c r="GO35" s="82"/>
      <c r="GP35" s="82"/>
      <c r="GQ35" s="82"/>
      <c r="GR35" s="82"/>
      <c r="GS35" s="82"/>
      <c r="GT35" s="82"/>
      <c r="GU35" s="82"/>
      <c r="GV35" s="82"/>
      <c r="GW35" s="82"/>
      <c r="GX35" s="82"/>
      <c r="GY35" s="82"/>
      <c r="GZ35" s="82"/>
      <c r="HA35" s="82"/>
      <c r="HB35" s="82"/>
      <c r="HC35" s="82"/>
      <c r="HD35" s="82"/>
      <c r="HE35" s="82"/>
      <c r="HF35" s="82"/>
      <c r="HG35" s="82"/>
      <c r="HH35" s="82"/>
      <c r="HI35" s="82"/>
      <c r="HJ35" s="82"/>
      <c r="HK35" s="82"/>
      <c r="HL35" s="82"/>
      <c r="HM35" s="82"/>
      <c r="HN35" s="82"/>
      <c r="HO35" s="82"/>
      <c r="HP35" s="82"/>
      <c r="HQ35" s="82"/>
      <c r="HR35" s="82"/>
      <c r="HS35" s="82"/>
      <c r="HT35" s="82"/>
      <c r="HU35" s="82"/>
      <c r="HV35" s="82"/>
      <c r="HW35" s="82"/>
      <c r="HX35" s="82"/>
      <c r="HY35" s="82"/>
      <c r="HZ35" s="82"/>
      <c r="IA35" s="82"/>
      <c r="IB35" s="82"/>
      <c r="IC35" s="82"/>
      <c r="ID35" s="82"/>
      <c r="IE35" s="82"/>
      <c r="IF35" s="82"/>
      <c r="IG35" s="82"/>
      <c r="IH35" s="82"/>
      <c r="II35" s="82"/>
      <c r="IJ35" s="82"/>
      <c r="IK35" s="82"/>
      <c r="IL35" s="82"/>
      <c r="IM35" s="82"/>
      <c r="IN35" s="82"/>
    </row>
    <row r="36" spans="1:248" s="83" customFormat="1" ht="18" customHeight="1">
      <c r="A36" s="29"/>
      <c r="B36" s="111" t="str">
        <f>'B3 parkirišča-Orehova aleja'!B75</f>
        <v>B3.4. ASFALTERSKA DELA</v>
      </c>
      <c r="C36" s="112"/>
      <c r="D36" s="113"/>
      <c r="E36" s="114"/>
      <c r="F36" s="121">
        <f>'B3 parkirišča-Orehova aleja'!F90</f>
        <v>0</v>
      </c>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c r="EF36" s="82"/>
      <c r="EG36" s="82"/>
      <c r="EH36" s="82"/>
      <c r="EI36" s="82"/>
      <c r="EJ36" s="82"/>
      <c r="EK36" s="82"/>
      <c r="EL36" s="82"/>
      <c r="EM36" s="82"/>
      <c r="EN36" s="82"/>
      <c r="EO36" s="82"/>
      <c r="EP36" s="82"/>
      <c r="EQ36" s="82"/>
      <c r="ER36" s="82"/>
      <c r="ES36" s="82"/>
      <c r="ET36" s="82"/>
      <c r="EU36" s="82"/>
      <c r="EV36" s="82"/>
      <c r="EW36" s="82"/>
      <c r="EX36" s="82"/>
      <c r="EY36" s="82"/>
      <c r="EZ36" s="82"/>
      <c r="FA36" s="82"/>
      <c r="FB36" s="82"/>
      <c r="FC36" s="82"/>
      <c r="FD36" s="82"/>
      <c r="FE36" s="82"/>
      <c r="FF36" s="82"/>
      <c r="FG36" s="82"/>
      <c r="FH36" s="82"/>
      <c r="FI36" s="82"/>
      <c r="FJ36" s="82"/>
      <c r="FK36" s="82"/>
      <c r="FL36" s="82"/>
      <c r="FM36" s="82"/>
      <c r="FN36" s="82"/>
      <c r="FO36" s="82"/>
      <c r="FP36" s="82"/>
      <c r="FQ36" s="82"/>
      <c r="FR36" s="82"/>
      <c r="FS36" s="82"/>
      <c r="FT36" s="82"/>
      <c r="FU36" s="82"/>
      <c r="FV36" s="82"/>
      <c r="FW36" s="82"/>
      <c r="FX36" s="82"/>
      <c r="FY36" s="82"/>
      <c r="FZ36" s="82"/>
      <c r="GA36" s="82"/>
      <c r="GB36" s="82"/>
      <c r="GC36" s="82"/>
      <c r="GD36" s="82"/>
      <c r="GE36" s="82"/>
      <c r="GF36" s="82"/>
      <c r="GG36" s="82"/>
      <c r="GH36" s="82"/>
      <c r="GI36" s="82"/>
      <c r="GJ36" s="82"/>
      <c r="GK36" s="82"/>
      <c r="GL36" s="82"/>
      <c r="GM36" s="82"/>
      <c r="GN36" s="82"/>
      <c r="GO36" s="82"/>
      <c r="GP36" s="82"/>
      <c r="GQ36" s="82"/>
      <c r="GR36" s="82"/>
      <c r="GS36" s="82"/>
      <c r="GT36" s="82"/>
      <c r="GU36" s="82"/>
      <c r="GV36" s="82"/>
      <c r="GW36" s="82"/>
      <c r="GX36" s="82"/>
      <c r="GY36" s="82"/>
      <c r="GZ36" s="82"/>
      <c r="HA36" s="82"/>
      <c r="HB36" s="82"/>
      <c r="HC36" s="82"/>
      <c r="HD36" s="82"/>
      <c r="HE36" s="82"/>
      <c r="HF36" s="82"/>
      <c r="HG36" s="82"/>
      <c r="HH36" s="82"/>
      <c r="HI36" s="82"/>
      <c r="HJ36" s="82"/>
      <c r="HK36" s="82"/>
      <c r="HL36" s="82"/>
      <c r="HM36" s="82"/>
      <c r="HN36" s="82"/>
      <c r="HO36" s="82"/>
      <c r="HP36" s="82"/>
      <c r="HQ36" s="82"/>
      <c r="HR36" s="82"/>
      <c r="HS36" s="82"/>
      <c r="HT36" s="82"/>
      <c r="HU36" s="82"/>
      <c r="HV36" s="82"/>
      <c r="HW36" s="82"/>
      <c r="HX36" s="82"/>
      <c r="HY36" s="82"/>
      <c r="HZ36" s="82"/>
      <c r="IA36" s="82"/>
      <c r="IB36" s="82"/>
      <c r="IC36" s="82"/>
      <c r="ID36" s="82"/>
      <c r="IE36" s="82"/>
      <c r="IF36" s="82"/>
      <c r="IG36" s="82"/>
      <c r="IH36" s="82"/>
      <c r="II36" s="82"/>
      <c r="IJ36" s="82"/>
      <c r="IK36" s="82"/>
      <c r="IL36" s="82"/>
      <c r="IM36" s="82"/>
      <c r="IN36" s="82"/>
    </row>
    <row r="37" spans="1:248" s="83" customFormat="1" ht="18" customHeight="1">
      <c r="A37" s="29"/>
      <c r="B37" s="111" t="str">
        <f>'B3 parkirišča-Orehova aleja'!B92</f>
        <v>B3.5. ZIDARSKA DELA</v>
      </c>
      <c r="C37" s="112"/>
      <c r="D37" s="113"/>
      <c r="E37" s="114"/>
      <c r="F37" s="84">
        <f>'B3 parkirišča-Orehova aleja'!F104</f>
        <v>0</v>
      </c>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c r="EF37" s="82"/>
      <c r="EG37" s="82"/>
      <c r="EH37" s="82"/>
      <c r="EI37" s="82"/>
      <c r="EJ37" s="82"/>
      <c r="EK37" s="82"/>
      <c r="EL37" s="82"/>
      <c r="EM37" s="82"/>
      <c r="EN37" s="82"/>
      <c r="EO37" s="82"/>
      <c r="EP37" s="82"/>
      <c r="EQ37" s="82"/>
      <c r="ER37" s="82"/>
      <c r="ES37" s="82"/>
      <c r="ET37" s="82"/>
      <c r="EU37" s="82"/>
      <c r="EV37" s="82"/>
      <c r="EW37" s="82"/>
      <c r="EX37" s="82"/>
      <c r="EY37" s="82"/>
      <c r="EZ37" s="82"/>
      <c r="FA37" s="82"/>
      <c r="FB37" s="82"/>
      <c r="FC37" s="82"/>
      <c r="FD37" s="82"/>
      <c r="FE37" s="82"/>
      <c r="FF37" s="82"/>
      <c r="FG37" s="82"/>
      <c r="FH37" s="82"/>
      <c r="FI37" s="82"/>
      <c r="FJ37" s="82"/>
      <c r="FK37" s="82"/>
      <c r="FL37" s="82"/>
      <c r="FM37" s="82"/>
      <c r="FN37" s="82"/>
      <c r="FO37" s="82"/>
      <c r="FP37" s="82"/>
      <c r="FQ37" s="82"/>
      <c r="FR37" s="82"/>
      <c r="FS37" s="82"/>
      <c r="FT37" s="82"/>
      <c r="FU37" s="82"/>
      <c r="FV37" s="82"/>
      <c r="FW37" s="82"/>
      <c r="FX37" s="82"/>
      <c r="FY37" s="82"/>
      <c r="FZ37" s="82"/>
      <c r="GA37" s="82"/>
      <c r="GB37" s="82"/>
      <c r="GC37" s="82"/>
      <c r="GD37" s="82"/>
      <c r="GE37" s="82"/>
      <c r="GF37" s="82"/>
      <c r="GG37" s="82"/>
      <c r="GH37" s="82"/>
      <c r="GI37" s="82"/>
      <c r="GJ37" s="82"/>
      <c r="GK37" s="82"/>
      <c r="GL37" s="82"/>
      <c r="GM37" s="82"/>
      <c r="GN37" s="82"/>
      <c r="GO37" s="82"/>
      <c r="GP37" s="82"/>
      <c r="GQ37" s="82"/>
      <c r="GR37" s="82"/>
      <c r="GS37" s="82"/>
      <c r="GT37" s="82"/>
      <c r="GU37" s="82"/>
      <c r="GV37" s="82"/>
      <c r="GW37" s="82"/>
      <c r="GX37" s="82"/>
      <c r="GY37" s="82"/>
      <c r="GZ37" s="82"/>
      <c r="HA37" s="82"/>
      <c r="HB37" s="82"/>
      <c r="HC37" s="82"/>
      <c r="HD37" s="82"/>
      <c r="HE37" s="82"/>
      <c r="HF37" s="82"/>
      <c r="HG37" s="82"/>
      <c r="HH37" s="82"/>
      <c r="HI37" s="82"/>
      <c r="HJ37" s="82"/>
      <c r="HK37" s="82"/>
      <c r="HL37" s="82"/>
      <c r="HM37" s="82"/>
      <c r="HN37" s="82"/>
      <c r="HO37" s="82"/>
      <c r="HP37" s="82"/>
      <c r="HQ37" s="82"/>
      <c r="HR37" s="82"/>
      <c r="HS37" s="82"/>
      <c r="HT37" s="82"/>
      <c r="HU37" s="82"/>
      <c r="HV37" s="82"/>
      <c r="HW37" s="82"/>
      <c r="HX37" s="82"/>
      <c r="HY37" s="82"/>
      <c r="HZ37" s="82"/>
      <c r="IA37" s="82"/>
      <c r="IB37" s="82"/>
      <c r="IC37" s="82"/>
      <c r="ID37" s="82"/>
      <c r="IE37" s="82"/>
      <c r="IF37" s="82"/>
      <c r="IG37" s="82"/>
      <c r="IH37" s="82"/>
      <c r="II37" s="82"/>
      <c r="IJ37" s="82"/>
      <c r="IK37" s="82"/>
      <c r="IL37" s="82"/>
      <c r="IM37" s="82"/>
      <c r="IN37" s="82"/>
    </row>
    <row r="38" spans="1:248" s="83" customFormat="1" ht="18" customHeight="1">
      <c r="A38" s="29"/>
      <c r="B38" s="111" t="str">
        <f>'B3 parkirišča-Orehova aleja'!B107</f>
        <v>B3.6. KANALIZACIJA</v>
      </c>
      <c r="C38" s="112"/>
      <c r="D38" s="113"/>
      <c r="E38" s="114"/>
      <c r="F38" s="121">
        <f>'B3 parkirišča-Orehova aleja'!F149</f>
        <v>0</v>
      </c>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c r="EF38" s="82"/>
      <c r="EG38" s="82"/>
      <c r="EH38" s="82"/>
      <c r="EI38" s="82"/>
      <c r="EJ38" s="82"/>
      <c r="EK38" s="82"/>
      <c r="EL38" s="82"/>
      <c r="EM38" s="82"/>
      <c r="EN38" s="82"/>
      <c r="EO38" s="82"/>
      <c r="EP38" s="82"/>
      <c r="EQ38" s="82"/>
      <c r="ER38" s="82"/>
      <c r="ES38" s="82"/>
      <c r="ET38" s="82"/>
      <c r="EU38" s="82"/>
      <c r="EV38" s="82"/>
      <c r="EW38" s="82"/>
      <c r="EX38" s="82"/>
      <c r="EY38" s="82"/>
      <c r="EZ38" s="82"/>
      <c r="FA38" s="82"/>
      <c r="FB38" s="82"/>
      <c r="FC38" s="82"/>
      <c r="FD38" s="82"/>
      <c r="FE38" s="82"/>
      <c r="FF38" s="82"/>
      <c r="FG38" s="82"/>
      <c r="FH38" s="82"/>
      <c r="FI38" s="82"/>
      <c r="FJ38" s="82"/>
      <c r="FK38" s="82"/>
      <c r="FL38" s="82"/>
      <c r="FM38" s="82"/>
      <c r="FN38" s="82"/>
      <c r="FO38" s="82"/>
      <c r="FP38" s="82"/>
      <c r="FQ38" s="82"/>
      <c r="FR38" s="82"/>
      <c r="FS38" s="82"/>
      <c r="FT38" s="82"/>
      <c r="FU38" s="82"/>
      <c r="FV38" s="82"/>
      <c r="FW38" s="82"/>
      <c r="FX38" s="82"/>
      <c r="FY38" s="82"/>
      <c r="FZ38" s="82"/>
      <c r="GA38" s="82"/>
      <c r="GB38" s="82"/>
      <c r="GC38" s="82"/>
      <c r="GD38" s="82"/>
      <c r="GE38" s="82"/>
      <c r="GF38" s="82"/>
      <c r="GG38" s="82"/>
      <c r="GH38" s="82"/>
      <c r="GI38" s="82"/>
      <c r="GJ38" s="82"/>
      <c r="GK38" s="82"/>
      <c r="GL38" s="82"/>
      <c r="GM38" s="82"/>
      <c r="GN38" s="82"/>
      <c r="GO38" s="82"/>
      <c r="GP38" s="82"/>
      <c r="GQ38" s="82"/>
      <c r="GR38" s="82"/>
      <c r="GS38" s="82"/>
      <c r="GT38" s="82"/>
      <c r="GU38" s="82"/>
      <c r="GV38" s="82"/>
      <c r="GW38" s="82"/>
      <c r="GX38" s="82"/>
      <c r="GY38" s="82"/>
      <c r="GZ38" s="82"/>
      <c r="HA38" s="82"/>
      <c r="HB38" s="82"/>
      <c r="HC38" s="82"/>
      <c r="HD38" s="82"/>
      <c r="HE38" s="82"/>
      <c r="HF38" s="82"/>
      <c r="HG38" s="82"/>
      <c r="HH38" s="82"/>
      <c r="HI38" s="82"/>
      <c r="HJ38" s="82"/>
      <c r="HK38" s="82"/>
      <c r="HL38" s="82"/>
      <c r="HM38" s="82"/>
      <c r="HN38" s="82"/>
      <c r="HO38" s="82"/>
      <c r="HP38" s="82"/>
      <c r="HQ38" s="82"/>
      <c r="HR38" s="82"/>
      <c r="HS38" s="82"/>
      <c r="HT38" s="82"/>
      <c r="HU38" s="82"/>
      <c r="HV38" s="82"/>
      <c r="HW38" s="82"/>
      <c r="HX38" s="82"/>
      <c r="HY38" s="82"/>
      <c r="HZ38" s="82"/>
      <c r="IA38" s="82"/>
      <c r="IB38" s="82"/>
      <c r="IC38" s="82"/>
      <c r="ID38" s="82"/>
      <c r="IE38" s="82"/>
      <c r="IF38" s="82"/>
      <c r="IG38" s="82"/>
      <c r="IH38" s="82"/>
      <c r="II38" s="82"/>
      <c r="IJ38" s="82"/>
      <c r="IK38" s="82"/>
      <c r="IL38" s="82"/>
      <c r="IM38" s="82"/>
      <c r="IN38" s="82"/>
    </row>
    <row r="39" spans="1:248" s="83" customFormat="1" ht="18" customHeight="1">
      <c r="A39" s="29"/>
      <c r="B39" s="111" t="str">
        <f>'B3 parkirišča-Orehova aleja'!B152</f>
        <v>B3.7. PROMETNA OPREMA</v>
      </c>
      <c r="C39" s="112"/>
      <c r="D39" s="113"/>
      <c r="E39" s="114"/>
      <c r="F39" s="121">
        <f>'B3 parkirišča-Orehova aleja'!F160</f>
        <v>0</v>
      </c>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c r="EF39" s="82"/>
      <c r="EG39" s="82"/>
      <c r="EH39" s="82"/>
      <c r="EI39" s="82"/>
      <c r="EJ39" s="82"/>
      <c r="EK39" s="82"/>
      <c r="EL39" s="82"/>
      <c r="EM39" s="82"/>
      <c r="EN39" s="82"/>
      <c r="EO39" s="82"/>
      <c r="EP39" s="82"/>
      <c r="EQ39" s="82"/>
      <c r="ER39" s="82"/>
      <c r="ES39" s="82"/>
      <c r="ET39" s="82"/>
      <c r="EU39" s="82"/>
      <c r="EV39" s="82"/>
      <c r="EW39" s="82"/>
      <c r="EX39" s="82"/>
      <c r="EY39" s="82"/>
      <c r="EZ39" s="82"/>
      <c r="FA39" s="82"/>
      <c r="FB39" s="82"/>
      <c r="FC39" s="82"/>
      <c r="FD39" s="82"/>
      <c r="FE39" s="82"/>
      <c r="FF39" s="82"/>
      <c r="FG39" s="82"/>
      <c r="FH39" s="82"/>
      <c r="FI39" s="82"/>
      <c r="FJ39" s="82"/>
      <c r="FK39" s="82"/>
      <c r="FL39" s="82"/>
      <c r="FM39" s="82"/>
      <c r="FN39" s="82"/>
      <c r="FO39" s="82"/>
      <c r="FP39" s="82"/>
      <c r="FQ39" s="82"/>
      <c r="FR39" s="82"/>
      <c r="FS39" s="82"/>
      <c r="FT39" s="82"/>
      <c r="FU39" s="82"/>
      <c r="FV39" s="82"/>
      <c r="FW39" s="82"/>
      <c r="FX39" s="82"/>
      <c r="FY39" s="82"/>
      <c r="FZ39" s="82"/>
      <c r="GA39" s="82"/>
      <c r="GB39" s="82"/>
      <c r="GC39" s="82"/>
      <c r="GD39" s="82"/>
      <c r="GE39" s="82"/>
      <c r="GF39" s="82"/>
      <c r="GG39" s="82"/>
      <c r="GH39" s="82"/>
      <c r="GI39" s="82"/>
      <c r="GJ39" s="82"/>
      <c r="GK39" s="82"/>
      <c r="GL39" s="82"/>
      <c r="GM39" s="82"/>
      <c r="GN39" s="82"/>
      <c r="GO39" s="82"/>
      <c r="GP39" s="82"/>
      <c r="GQ39" s="82"/>
      <c r="GR39" s="82"/>
      <c r="GS39" s="82"/>
      <c r="GT39" s="82"/>
      <c r="GU39" s="82"/>
      <c r="GV39" s="82"/>
      <c r="GW39" s="82"/>
      <c r="GX39" s="82"/>
      <c r="GY39" s="82"/>
      <c r="GZ39" s="82"/>
      <c r="HA39" s="82"/>
      <c r="HB39" s="82"/>
      <c r="HC39" s="82"/>
      <c r="HD39" s="82"/>
      <c r="HE39" s="82"/>
      <c r="HF39" s="82"/>
      <c r="HG39" s="82"/>
      <c r="HH39" s="82"/>
      <c r="HI39" s="82"/>
      <c r="HJ39" s="82"/>
      <c r="HK39" s="82"/>
      <c r="HL39" s="82"/>
      <c r="HM39" s="82"/>
      <c r="HN39" s="82"/>
      <c r="HO39" s="82"/>
      <c r="HP39" s="82"/>
      <c r="HQ39" s="82"/>
      <c r="HR39" s="82"/>
      <c r="HS39" s="82"/>
      <c r="HT39" s="82"/>
      <c r="HU39" s="82"/>
      <c r="HV39" s="82"/>
      <c r="HW39" s="82"/>
      <c r="HX39" s="82"/>
      <c r="HY39" s="82"/>
      <c r="HZ39" s="82"/>
      <c r="IA39" s="82"/>
      <c r="IB39" s="82"/>
      <c r="IC39" s="82"/>
      <c r="ID39" s="82"/>
      <c r="IE39" s="82"/>
      <c r="IF39" s="82"/>
      <c r="IG39" s="82"/>
      <c r="IH39" s="82"/>
      <c r="II39" s="82"/>
      <c r="IJ39" s="82"/>
      <c r="IK39" s="82"/>
      <c r="IL39" s="82"/>
      <c r="IM39" s="82"/>
      <c r="IN39" s="82"/>
    </row>
    <row r="40" spans="1:248" s="83" customFormat="1" ht="18" customHeight="1">
      <c r="A40" s="29"/>
      <c r="B40" s="111" t="str">
        <f>'B3 parkirišča-Orehova aleja'!B162</f>
        <v>B3.8. HORTIKULTURA</v>
      </c>
      <c r="C40" s="112"/>
      <c r="D40" s="113"/>
      <c r="E40" s="114"/>
      <c r="F40" s="121">
        <f>'B3 parkirišča-Orehova aleja'!F166</f>
        <v>0</v>
      </c>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2"/>
      <c r="BR40" s="82"/>
      <c r="BS40" s="82"/>
      <c r="BT40" s="82"/>
      <c r="BU40" s="82"/>
      <c r="BV40" s="82"/>
      <c r="BW40" s="82"/>
      <c r="BX40" s="82"/>
      <c r="BY40" s="82"/>
      <c r="BZ40" s="82"/>
      <c r="CA40" s="82"/>
      <c r="CB40" s="82"/>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c r="DM40" s="82"/>
      <c r="DN40" s="82"/>
      <c r="DO40" s="82"/>
      <c r="DP40" s="82"/>
      <c r="DQ40" s="82"/>
      <c r="DR40" s="82"/>
      <c r="DS40" s="82"/>
      <c r="DT40" s="82"/>
      <c r="DU40" s="82"/>
      <c r="DV40" s="82"/>
      <c r="DW40" s="82"/>
      <c r="DX40" s="82"/>
      <c r="DY40" s="82"/>
      <c r="DZ40" s="82"/>
      <c r="EA40" s="82"/>
      <c r="EB40" s="82"/>
      <c r="EC40" s="82"/>
      <c r="ED40" s="82"/>
      <c r="EE40" s="82"/>
      <c r="EF40" s="82"/>
      <c r="EG40" s="82"/>
      <c r="EH40" s="82"/>
      <c r="EI40" s="82"/>
      <c r="EJ40" s="82"/>
      <c r="EK40" s="82"/>
      <c r="EL40" s="82"/>
      <c r="EM40" s="82"/>
      <c r="EN40" s="82"/>
      <c r="EO40" s="82"/>
      <c r="EP40" s="82"/>
      <c r="EQ40" s="82"/>
      <c r="ER40" s="82"/>
      <c r="ES40" s="82"/>
      <c r="ET40" s="82"/>
      <c r="EU40" s="82"/>
      <c r="EV40" s="82"/>
      <c r="EW40" s="82"/>
      <c r="EX40" s="82"/>
      <c r="EY40" s="82"/>
      <c r="EZ40" s="82"/>
      <c r="FA40" s="82"/>
      <c r="FB40" s="82"/>
      <c r="FC40" s="82"/>
      <c r="FD40" s="82"/>
      <c r="FE40" s="82"/>
      <c r="FF40" s="82"/>
      <c r="FG40" s="82"/>
      <c r="FH40" s="82"/>
      <c r="FI40" s="82"/>
      <c r="FJ40" s="82"/>
      <c r="FK40" s="82"/>
      <c r="FL40" s="82"/>
      <c r="FM40" s="82"/>
      <c r="FN40" s="82"/>
      <c r="FO40" s="82"/>
      <c r="FP40" s="82"/>
      <c r="FQ40" s="82"/>
      <c r="FR40" s="82"/>
      <c r="FS40" s="82"/>
      <c r="FT40" s="82"/>
      <c r="FU40" s="82"/>
      <c r="FV40" s="82"/>
      <c r="FW40" s="82"/>
      <c r="FX40" s="82"/>
      <c r="FY40" s="82"/>
      <c r="FZ40" s="82"/>
      <c r="GA40" s="82"/>
      <c r="GB40" s="82"/>
      <c r="GC40" s="82"/>
      <c r="GD40" s="82"/>
      <c r="GE40" s="82"/>
      <c r="GF40" s="82"/>
      <c r="GG40" s="82"/>
      <c r="GH40" s="82"/>
      <c r="GI40" s="82"/>
      <c r="GJ40" s="82"/>
      <c r="GK40" s="82"/>
      <c r="GL40" s="82"/>
      <c r="GM40" s="82"/>
      <c r="GN40" s="82"/>
      <c r="GO40" s="82"/>
      <c r="GP40" s="82"/>
      <c r="GQ40" s="82"/>
      <c r="GR40" s="82"/>
      <c r="GS40" s="82"/>
      <c r="GT40" s="82"/>
      <c r="GU40" s="82"/>
      <c r="GV40" s="82"/>
      <c r="GW40" s="82"/>
      <c r="GX40" s="82"/>
      <c r="GY40" s="82"/>
      <c r="GZ40" s="82"/>
      <c r="HA40" s="82"/>
      <c r="HB40" s="82"/>
      <c r="HC40" s="82"/>
      <c r="HD40" s="82"/>
      <c r="HE40" s="82"/>
      <c r="HF40" s="82"/>
      <c r="HG40" s="82"/>
      <c r="HH40" s="82"/>
      <c r="HI40" s="82"/>
      <c r="HJ40" s="82"/>
      <c r="HK40" s="82"/>
      <c r="HL40" s="82"/>
      <c r="HM40" s="82"/>
      <c r="HN40" s="82"/>
      <c r="HO40" s="82"/>
      <c r="HP40" s="82"/>
      <c r="HQ40" s="82"/>
      <c r="HR40" s="82"/>
      <c r="HS40" s="82"/>
      <c r="HT40" s="82"/>
      <c r="HU40" s="82"/>
      <c r="HV40" s="82"/>
      <c r="HW40" s="82"/>
      <c r="HX40" s="82"/>
      <c r="HY40" s="82"/>
      <c r="HZ40" s="82"/>
      <c r="IA40" s="82"/>
      <c r="IB40" s="82"/>
      <c r="IC40" s="82"/>
      <c r="ID40" s="82"/>
      <c r="IE40" s="82"/>
      <c r="IF40" s="82"/>
      <c r="IG40" s="82"/>
      <c r="IH40" s="82"/>
      <c r="II40" s="82"/>
      <c r="IJ40" s="82"/>
      <c r="IK40" s="82"/>
      <c r="IL40" s="82"/>
      <c r="IM40" s="82"/>
      <c r="IN40" s="82"/>
    </row>
    <row r="41" spans="1:248" s="83" customFormat="1" ht="18" customHeight="1" thickBot="1">
      <c r="A41" s="29"/>
      <c r="B41" s="234" t="s">
        <v>316</v>
      </c>
      <c r="C41" s="230"/>
      <c r="D41" s="231"/>
      <c r="E41" s="232"/>
      <c r="F41" s="84">
        <f>(F33+F34+F35+F36+F37+F38+F39+F40)*0.05</f>
        <v>0</v>
      </c>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2"/>
      <c r="BT41" s="82"/>
      <c r="BU41" s="82"/>
      <c r="BV41" s="82"/>
      <c r="BW41" s="82"/>
      <c r="BX41" s="82"/>
      <c r="BY41" s="82"/>
      <c r="BZ41" s="82"/>
      <c r="CA41" s="82"/>
      <c r="CB41" s="82"/>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c r="EF41" s="82"/>
      <c r="EG41" s="82"/>
      <c r="EH41" s="82"/>
      <c r="EI41" s="82"/>
      <c r="EJ41" s="82"/>
      <c r="EK41" s="82"/>
      <c r="EL41" s="82"/>
      <c r="EM41" s="82"/>
      <c r="EN41" s="82"/>
      <c r="EO41" s="82"/>
      <c r="EP41" s="82"/>
      <c r="EQ41" s="82"/>
      <c r="ER41" s="82"/>
      <c r="ES41" s="82"/>
      <c r="ET41" s="82"/>
      <c r="EU41" s="82"/>
      <c r="EV41" s="82"/>
      <c r="EW41" s="82"/>
      <c r="EX41" s="82"/>
      <c r="EY41" s="82"/>
      <c r="EZ41" s="82"/>
      <c r="FA41" s="82"/>
      <c r="FB41" s="82"/>
      <c r="FC41" s="82"/>
      <c r="FD41" s="82"/>
      <c r="FE41" s="82"/>
      <c r="FF41" s="82"/>
      <c r="FG41" s="82"/>
      <c r="FH41" s="82"/>
      <c r="FI41" s="82"/>
      <c r="FJ41" s="82"/>
      <c r="FK41" s="82"/>
      <c r="FL41" s="82"/>
      <c r="FM41" s="82"/>
      <c r="FN41" s="82"/>
      <c r="FO41" s="82"/>
      <c r="FP41" s="82"/>
      <c r="FQ41" s="82"/>
      <c r="FR41" s="82"/>
      <c r="FS41" s="82"/>
      <c r="FT41" s="82"/>
      <c r="FU41" s="82"/>
      <c r="FV41" s="82"/>
      <c r="FW41" s="82"/>
      <c r="FX41" s="82"/>
      <c r="FY41" s="82"/>
      <c r="FZ41" s="82"/>
      <c r="GA41" s="82"/>
      <c r="GB41" s="82"/>
      <c r="GC41" s="82"/>
      <c r="GD41" s="82"/>
      <c r="GE41" s="82"/>
      <c r="GF41" s="82"/>
      <c r="GG41" s="82"/>
      <c r="GH41" s="82"/>
      <c r="GI41" s="82"/>
      <c r="GJ41" s="82"/>
      <c r="GK41" s="82"/>
      <c r="GL41" s="82"/>
      <c r="GM41" s="82"/>
      <c r="GN41" s="82"/>
      <c r="GO41" s="82"/>
      <c r="GP41" s="82"/>
      <c r="GQ41" s="82"/>
      <c r="GR41" s="82"/>
      <c r="GS41" s="82"/>
      <c r="GT41" s="82"/>
      <c r="GU41" s="82"/>
      <c r="GV41" s="82"/>
      <c r="GW41" s="82"/>
      <c r="GX41" s="82"/>
      <c r="GY41" s="82"/>
      <c r="GZ41" s="82"/>
      <c r="HA41" s="82"/>
      <c r="HB41" s="82"/>
      <c r="HC41" s="82"/>
      <c r="HD41" s="82"/>
      <c r="HE41" s="82"/>
      <c r="HF41" s="82"/>
      <c r="HG41" s="82"/>
      <c r="HH41" s="82"/>
      <c r="HI41" s="82"/>
      <c r="HJ41" s="82"/>
      <c r="HK41" s="82"/>
      <c r="HL41" s="82"/>
      <c r="HM41" s="82"/>
      <c r="HN41" s="82"/>
      <c r="HO41" s="82"/>
      <c r="HP41" s="82"/>
      <c r="HQ41" s="82"/>
      <c r="HR41" s="82"/>
      <c r="HS41" s="82"/>
      <c r="HT41" s="82"/>
      <c r="HU41" s="82"/>
      <c r="HV41" s="82"/>
      <c r="HW41" s="82"/>
      <c r="HX41" s="82"/>
      <c r="HY41" s="82"/>
      <c r="HZ41" s="82"/>
      <c r="IA41" s="82"/>
      <c r="IB41" s="82"/>
      <c r="IC41" s="82"/>
      <c r="ID41" s="82"/>
      <c r="IE41" s="82"/>
      <c r="IF41" s="82"/>
      <c r="IG41" s="82"/>
      <c r="IH41" s="82"/>
      <c r="II41" s="82"/>
      <c r="IJ41" s="82"/>
      <c r="IK41" s="82"/>
      <c r="IL41" s="82"/>
      <c r="IM41" s="82"/>
      <c r="IN41" s="82"/>
    </row>
    <row r="42" spans="1:248" s="83" customFormat="1" ht="18" customHeight="1" thickBot="1">
      <c r="A42" s="29"/>
      <c r="B42" s="119" t="str">
        <f>+ CONCATENATE("SKUPAJ - ",B32)</f>
        <v>SKUPAJ - UREDITEV PARKIRIŠČA PRI POKOPALIŠČU IN ODVODNJAVANJA IZ OREHOVE ALEJE</v>
      </c>
      <c r="C42" s="161"/>
      <c r="D42" s="162"/>
      <c r="E42" s="163"/>
      <c r="F42" s="120">
        <f>SUM(F33:F41)</f>
        <v>0</v>
      </c>
      <c r="G42" s="82"/>
      <c r="H42" s="82"/>
      <c r="I42" s="82"/>
      <c r="J42" s="82"/>
      <c r="K42" s="221"/>
      <c r="L42" s="220"/>
      <c r="M42" s="250"/>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c r="BU42" s="82"/>
      <c r="BV42" s="82"/>
      <c r="BW42" s="82"/>
      <c r="BX42" s="82"/>
      <c r="BY42" s="82"/>
      <c r="BZ42" s="82"/>
      <c r="CA42" s="82"/>
      <c r="CB42" s="82"/>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c r="EF42" s="82"/>
      <c r="EG42" s="82"/>
      <c r="EH42" s="82"/>
      <c r="EI42" s="82"/>
      <c r="EJ42" s="82"/>
      <c r="EK42" s="82"/>
      <c r="EL42" s="82"/>
      <c r="EM42" s="82"/>
      <c r="EN42" s="82"/>
      <c r="EO42" s="82"/>
      <c r="EP42" s="82"/>
      <c r="EQ42" s="82"/>
      <c r="ER42" s="82"/>
      <c r="ES42" s="82"/>
      <c r="ET42" s="82"/>
      <c r="EU42" s="82"/>
      <c r="EV42" s="82"/>
      <c r="EW42" s="82"/>
      <c r="EX42" s="82"/>
      <c r="EY42" s="82"/>
      <c r="EZ42" s="82"/>
      <c r="FA42" s="82"/>
      <c r="FB42" s="82"/>
      <c r="FC42" s="82"/>
      <c r="FD42" s="82"/>
      <c r="FE42" s="82"/>
      <c r="FF42" s="82"/>
      <c r="FG42" s="82"/>
      <c r="FH42" s="82"/>
      <c r="FI42" s="82"/>
      <c r="FJ42" s="82"/>
      <c r="FK42" s="82"/>
      <c r="FL42" s="82"/>
      <c r="FM42" s="82"/>
      <c r="FN42" s="82"/>
      <c r="FO42" s="82"/>
      <c r="FP42" s="82"/>
      <c r="FQ42" s="82"/>
      <c r="FR42" s="82"/>
      <c r="FS42" s="82"/>
      <c r="FT42" s="82"/>
      <c r="FU42" s="82"/>
      <c r="FV42" s="82"/>
      <c r="FW42" s="82"/>
      <c r="FX42" s="82"/>
      <c r="FY42" s="82"/>
      <c r="FZ42" s="82"/>
      <c r="GA42" s="82"/>
      <c r="GB42" s="82"/>
      <c r="GC42" s="82"/>
      <c r="GD42" s="82"/>
      <c r="GE42" s="82"/>
      <c r="GF42" s="82"/>
      <c r="GG42" s="82"/>
      <c r="GH42" s="82"/>
      <c r="GI42" s="82"/>
      <c r="GJ42" s="82"/>
      <c r="GK42" s="82"/>
      <c r="GL42" s="82"/>
      <c r="GM42" s="82"/>
      <c r="GN42" s="82"/>
      <c r="GO42" s="82"/>
      <c r="GP42" s="82"/>
      <c r="GQ42" s="82"/>
      <c r="GR42" s="82"/>
      <c r="GS42" s="82"/>
      <c r="GT42" s="82"/>
      <c r="GU42" s="82"/>
      <c r="GV42" s="82"/>
      <c r="GW42" s="82"/>
      <c r="GX42" s="82"/>
      <c r="GY42" s="82"/>
      <c r="GZ42" s="82"/>
      <c r="HA42" s="82"/>
      <c r="HB42" s="82"/>
      <c r="HC42" s="82"/>
      <c r="HD42" s="82"/>
      <c r="HE42" s="82"/>
      <c r="HF42" s="82"/>
      <c r="HG42" s="82"/>
      <c r="HH42" s="82"/>
      <c r="HI42" s="82"/>
      <c r="HJ42" s="82"/>
      <c r="HK42" s="82"/>
      <c r="HL42" s="82"/>
      <c r="HM42" s="82"/>
      <c r="HN42" s="82"/>
      <c r="HO42" s="82"/>
      <c r="HP42" s="82"/>
      <c r="HQ42" s="82"/>
      <c r="HR42" s="82"/>
      <c r="HS42" s="82"/>
      <c r="HT42" s="82"/>
      <c r="HU42" s="82"/>
      <c r="HV42" s="82"/>
      <c r="HW42" s="82"/>
      <c r="HX42" s="82"/>
      <c r="HY42" s="82"/>
      <c r="HZ42" s="82"/>
      <c r="IA42" s="82"/>
      <c r="IB42" s="82"/>
      <c r="IC42" s="82"/>
      <c r="ID42" s="82"/>
      <c r="IE42" s="82"/>
      <c r="IF42" s="82"/>
      <c r="IG42" s="82"/>
      <c r="IH42" s="82"/>
      <c r="II42" s="82"/>
      <c r="IJ42" s="82"/>
      <c r="IK42" s="82"/>
      <c r="IL42" s="82"/>
      <c r="IM42" s="82"/>
      <c r="IN42" s="82"/>
    </row>
    <row r="43" spans="1:248" s="83" customFormat="1" ht="18" customHeight="1" thickBot="1">
      <c r="A43" s="233"/>
      <c r="B43" s="118"/>
      <c r="C43" s="116"/>
      <c r="D43" s="90"/>
      <c r="E43" s="91"/>
      <c r="F43" s="117"/>
      <c r="G43" s="115"/>
      <c r="H43" s="115"/>
      <c r="I43" s="115"/>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c r="EF43" s="82"/>
      <c r="EG43" s="82"/>
      <c r="EH43" s="82"/>
      <c r="EI43" s="82"/>
      <c r="EJ43" s="82"/>
      <c r="EK43" s="82"/>
      <c r="EL43" s="82"/>
      <c r="EM43" s="82"/>
      <c r="EN43" s="82"/>
      <c r="EO43" s="82"/>
      <c r="EP43" s="82"/>
      <c r="EQ43" s="82"/>
      <c r="ER43" s="82"/>
      <c r="ES43" s="82"/>
      <c r="ET43" s="82"/>
      <c r="EU43" s="82"/>
      <c r="EV43" s="82"/>
      <c r="EW43" s="82"/>
      <c r="EX43" s="82"/>
      <c r="EY43" s="82"/>
      <c r="EZ43" s="82"/>
      <c r="FA43" s="82"/>
      <c r="FB43" s="82"/>
      <c r="FC43" s="82"/>
      <c r="FD43" s="82"/>
      <c r="FE43" s="82"/>
      <c r="FF43" s="82"/>
      <c r="FG43" s="82"/>
      <c r="FH43" s="82"/>
      <c r="FI43" s="82"/>
      <c r="FJ43" s="82"/>
      <c r="FK43" s="82"/>
      <c r="FL43" s="82"/>
      <c r="FM43" s="82"/>
      <c r="FN43" s="82"/>
      <c r="FO43" s="82"/>
      <c r="FP43" s="82"/>
      <c r="FQ43" s="82"/>
      <c r="FR43" s="82"/>
      <c r="FS43" s="82"/>
      <c r="FT43" s="82"/>
      <c r="FU43" s="82"/>
      <c r="FV43" s="82"/>
      <c r="FW43" s="82"/>
      <c r="FX43" s="82"/>
      <c r="FY43" s="82"/>
      <c r="FZ43" s="82"/>
      <c r="GA43" s="82"/>
      <c r="GB43" s="82"/>
      <c r="GC43" s="82"/>
      <c r="GD43" s="82"/>
      <c r="GE43" s="82"/>
      <c r="GF43" s="82"/>
      <c r="GG43" s="82"/>
      <c r="GH43" s="82"/>
      <c r="GI43" s="82"/>
      <c r="GJ43" s="82"/>
      <c r="GK43" s="82"/>
      <c r="GL43" s="82"/>
      <c r="GM43" s="82"/>
      <c r="GN43" s="82"/>
      <c r="GO43" s="82"/>
      <c r="GP43" s="82"/>
      <c r="GQ43" s="82"/>
      <c r="GR43" s="82"/>
      <c r="GS43" s="82"/>
      <c r="GT43" s="82"/>
      <c r="GU43" s="82"/>
      <c r="GV43" s="82"/>
      <c r="GW43" s="82"/>
      <c r="GX43" s="82"/>
      <c r="GY43" s="82"/>
      <c r="GZ43" s="82"/>
      <c r="HA43" s="82"/>
      <c r="HB43" s="82"/>
      <c r="HC43" s="82"/>
      <c r="HD43" s="82"/>
      <c r="HE43" s="82"/>
      <c r="HF43" s="82"/>
      <c r="HG43" s="82"/>
      <c r="HH43" s="82"/>
      <c r="HI43" s="82"/>
      <c r="HJ43" s="82"/>
      <c r="HK43" s="82"/>
      <c r="HL43" s="82"/>
      <c r="HM43" s="82"/>
      <c r="HN43" s="82"/>
      <c r="HO43" s="82"/>
      <c r="HP43" s="82"/>
      <c r="HQ43" s="82"/>
      <c r="HR43" s="82"/>
      <c r="HS43" s="82"/>
      <c r="HT43" s="82"/>
      <c r="HU43" s="82"/>
      <c r="HV43" s="82"/>
      <c r="HW43" s="82"/>
      <c r="HX43" s="82"/>
      <c r="HY43" s="82"/>
      <c r="HZ43" s="82"/>
      <c r="IA43" s="82"/>
      <c r="IB43" s="82"/>
      <c r="IC43" s="82"/>
      <c r="ID43" s="82"/>
      <c r="IE43" s="82"/>
      <c r="IF43" s="82"/>
      <c r="IG43" s="82"/>
      <c r="IH43" s="82"/>
      <c r="II43" s="82"/>
      <c r="IJ43" s="82"/>
      <c r="IK43" s="82"/>
      <c r="IL43" s="82"/>
      <c r="IM43" s="82"/>
      <c r="IN43" s="82"/>
    </row>
    <row r="44" spans="1:248" s="16" customFormat="1" ht="18" customHeight="1">
      <c r="A44" s="29"/>
      <c r="B44" s="107" t="s">
        <v>7</v>
      </c>
      <c r="C44" s="108"/>
      <c r="D44" s="109"/>
      <c r="E44" s="110"/>
      <c r="F44" s="81">
        <f>F14+F30+F42</f>
        <v>0</v>
      </c>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c r="DJ44" s="47"/>
      <c r="DK44" s="47"/>
      <c r="DL44" s="47"/>
      <c r="DM44" s="47"/>
      <c r="DN44" s="47"/>
      <c r="DO44" s="47"/>
      <c r="DP44" s="47"/>
      <c r="DQ44" s="47"/>
      <c r="DR44" s="47"/>
      <c r="DS44" s="47"/>
      <c r="DT44" s="47"/>
      <c r="DU44" s="47"/>
      <c r="DV44" s="47"/>
      <c r="DW44" s="47"/>
      <c r="DX44" s="47"/>
      <c r="DY44" s="47"/>
      <c r="DZ44" s="47"/>
      <c r="EA44" s="47"/>
      <c r="EB44" s="47"/>
      <c r="EC44" s="47"/>
      <c r="ED44" s="47"/>
      <c r="EE44" s="47"/>
      <c r="EF44" s="47"/>
      <c r="EG44" s="47"/>
      <c r="EH44" s="47"/>
      <c r="EI44" s="47"/>
      <c r="EJ44" s="47"/>
      <c r="EK44" s="47"/>
      <c r="EL44" s="47"/>
      <c r="EM44" s="47"/>
      <c r="EN44" s="47"/>
      <c r="EO44" s="47"/>
      <c r="EP44" s="47"/>
      <c r="EQ44" s="47"/>
      <c r="ER44" s="47"/>
      <c r="ES44" s="47"/>
      <c r="ET44" s="47"/>
      <c r="EU44" s="47"/>
      <c r="EV44" s="47"/>
      <c r="EW44" s="47"/>
      <c r="EX44" s="47"/>
      <c r="EY44" s="47"/>
      <c r="EZ44" s="47"/>
      <c r="FA44" s="47"/>
      <c r="FB44" s="47"/>
      <c r="FC44" s="47"/>
      <c r="FD44" s="47"/>
      <c r="FE44" s="47"/>
      <c r="FF44" s="47"/>
      <c r="FG44" s="47"/>
      <c r="FH44" s="47"/>
      <c r="FI44" s="47"/>
      <c r="FJ44" s="47"/>
      <c r="FK44" s="47"/>
      <c r="FL44" s="47"/>
      <c r="FM44" s="47"/>
      <c r="FN44" s="47"/>
      <c r="FO44" s="47"/>
      <c r="FP44" s="47"/>
      <c r="FQ44" s="47"/>
      <c r="FR44" s="47"/>
      <c r="FS44" s="47"/>
      <c r="FT44" s="47"/>
      <c r="FU44" s="47"/>
      <c r="FV44" s="47"/>
      <c r="FW44" s="47"/>
      <c r="FX44" s="47"/>
      <c r="FY44" s="47"/>
      <c r="FZ44" s="47"/>
      <c r="GA44" s="47"/>
      <c r="GB44" s="47"/>
      <c r="GC44" s="47"/>
      <c r="GD44" s="47"/>
      <c r="GE44" s="47"/>
      <c r="GF44" s="47"/>
      <c r="GG44" s="47"/>
      <c r="GH44" s="47"/>
      <c r="GI44" s="47"/>
      <c r="GJ44" s="47"/>
      <c r="GK44" s="47"/>
      <c r="GL44" s="47"/>
      <c r="GM44" s="47"/>
      <c r="GN44" s="47"/>
      <c r="GO44" s="47"/>
      <c r="GP44" s="47"/>
      <c r="GQ44" s="47"/>
      <c r="GR44" s="47"/>
      <c r="GS44" s="47"/>
      <c r="GT44" s="47"/>
      <c r="GU44" s="47"/>
      <c r="GV44" s="47"/>
      <c r="GW44" s="47"/>
      <c r="GX44" s="47"/>
      <c r="GY44" s="47"/>
      <c r="GZ44" s="47"/>
      <c r="HA44" s="47"/>
      <c r="HB44" s="47"/>
      <c r="HC44" s="47"/>
      <c r="HD44" s="47"/>
      <c r="HE44" s="47"/>
      <c r="HF44" s="47"/>
      <c r="HG44" s="47"/>
      <c r="HH44" s="47"/>
      <c r="HI44" s="47"/>
      <c r="HJ44" s="47"/>
      <c r="HK44" s="47"/>
      <c r="HL44" s="47"/>
      <c r="HM44" s="47"/>
      <c r="HN44" s="47"/>
      <c r="HO44" s="47"/>
      <c r="HP44" s="47"/>
      <c r="HQ44" s="47"/>
      <c r="HR44" s="47"/>
      <c r="HS44" s="47"/>
      <c r="HT44" s="47"/>
      <c r="HU44" s="47"/>
      <c r="HV44" s="47"/>
      <c r="HW44" s="47"/>
      <c r="HX44" s="47"/>
      <c r="HY44" s="47"/>
      <c r="HZ44" s="47"/>
      <c r="IA44" s="47"/>
      <c r="IB44" s="47"/>
      <c r="IC44" s="47"/>
      <c r="ID44" s="47"/>
      <c r="IE44" s="47"/>
      <c r="IF44" s="47"/>
      <c r="IG44" s="47"/>
      <c r="IH44" s="47"/>
      <c r="II44" s="47"/>
      <c r="IJ44" s="47"/>
      <c r="IK44" s="47"/>
      <c r="IL44" s="47"/>
      <c r="IM44" s="47"/>
      <c r="IN44" s="47"/>
    </row>
    <row r="45" spans="1:248" s="16" customFormat="1" ht="20.100000000000001" customHeight="1">
      <c r="A45" s="33"/>
      <c r="B45" s="34"/>
      <c r="C45" s="35"/>
      <c r="D45" s="36"/>
      <c r="E45" s="37"/>
      <c r="F45" s="37"/>
    </row>
    <row r="46" spans="1:248" s="16" customFormat="1" ht="20.100000000000001" customHeight="1">
      <c r="A46" s="33"/>
      <c r="B46" s="34"/>
      <c r="C46" s="35"/>
      <c r="D46" s="36"/>
      <c r="E46" s="37"/>
      <c r="F46" s="37"/>
    </row>
    <row r="47" spans="1:248" s="16" customFormat="1" ht="20.100000000000001" customHeight="1">
      <c r="A47" s="33"/>
      <c r="B47" s="34"/>
      <c r="C47" s="35"/>
      <c r="D47" s="36"/>
      <c r="E47" s="37"/>
      <c r="F47" s="37"/>
    </row>
    <row r="48" spans="1:248" ht="13.5">
      <c r="A48" s="59"/>
      <c r="B48" s="60"/>
      <c r="C48" s="61"/>
      <c r="D48" s="62"/>
      <c r="E48" s="63"/>
      <c r="F48" s="63"/>
    </row>
    <row r="49" spans="1:6" ht="13.5">
      <c r="A49" s="59"/>
      <c r="B49" s="64"/>
      <c r="C49" s="61"/>
      <c r="D49" s="65"/>
      <c r="E49" s="65"/>
      <c r="F49" s="65"/>
    </row>
    <row r="50" spans="1:6" ht="13.5">
      <c r="A50" s="59"/>
      <c r="B50" s="60"/>
      <c r="C50" s="61"/>
      <c r="D50" s="65"/>
      <c r="E50" s="65"/>
      <c r="F50" s="65"/>
    </row>
  </sheetData>
  <sheetProtection selectLockedCells="1"/>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 Rekapitulacija
&amp;C&amp;"Arial,Navadno"&amp;P/&amp;N&amp;R&amp;"Arial,Krepko"&amp;20 3/1&amp;"Arial,Poševno"&amp;8
št. projekta: 14090-00
15119-00</oddFooter>
  </headerFooter>
  <rowBreaks count="1" manualBreakCount="1">
    <brk id="30"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tabColor rgb="FF00B050"/>
  </sheetPr>
  <dimension ref="A1:W102"/>
  <sheetViews>
    <sheetView showZeros="0" tabSelected="1" view="pageBreakPreview" topLeftCell="A82" zoomScaleNormal="100" zoomScaleSheetLayoutView="100" workbookViewId="0">
      <selection activeCell="B68" sqref="B68"/>
    </sheetView>
  </sheetViews>
  <sheetFormatPr defaultColWidth="9" defaultRowHeight="12"/>
  <cols>
    <col min="1" max="1" width="4.42578125" style="13" customWidth="1"/>
    <col min="2" max="2" width="40.7109375" style="15" customWidth="1"/>
    <col min="3" max="3" width="4.7109375" style="1" customWidth="1"/>
    <col min="4" max="4" width="7.7109375" style="57" customWidth="1"/>
    <col min="5" max="5" width="15.7109375" style="80" customWidth="1"/>
    <col min="6" max="6" width="15.28515625" style="51" customWidth="1"/>
    <col min="7" max="7" width="3.140625" style="164" customWidth="1"/>
    <col min="8" max="8" width="34" style="164" customWidth="1"/>
    <col min="9" max="9" width="18.42578125" style="164" customWidth="1"/>
    <col min="10" max="23" width="9" style="164"/>
    <col min="24" max="16384" width="9" style="12"/>
  </cols>
  <sheetData>
    <row r="1" spans="1:23" s="5" customFormat="1">
      <c r="D1" s="52"/>
      <c r="E1" s="52"/>
      <c r="F1" s="28"/>
      <c r="G1" s="164"/>
      <c r="H1" s="164"/>
      <c r="I1" s="164"/>
      <c r="J1" s="164"/>
      <c r="K1" s="164"/>
      <c r="L1" s="164"/>
      <c r="M1" s="164"/>
      <c r="N1" s="164"/>
      <c r="O1" s="164"/>
      <c r="P1" s="164"/>
      <c r="Q1" s="164"/>
      <c r="R1" s="164"/>
      <c r="S1" s="164"/>
      <c r="T1" s="164"/>
      <c r="U1" s="164"/>
      <c r="V1" s="164"/>
      <c r="W1" s="164"/>
    </row>
    <row r="2" spans="1:23" s="5" customFormat="1">
      <c r="A2" s="23"/>
      <c r="B2" s="23"/>
      <c r="C2" s="23"/>
      <c r="D2" s="53"/>
      <c r="E2" s="53"/>
      <c r="F2" s="28"/>
      <c r="G2" s="164"/>
      <c r="H2" s="164"/>
      <c r="I2" s="164"/>
      <c r="J2" s="164"/>
      <c r="K2" s="164"/>
      <c r="L2" s="164"/>
      <c r="M2" s="164"/>
      <c r="N2" s="164"/>
      <c r="O2" s="164"/>
      <c r="P2" s="164"/>
      <c r="Q2" s="164"/>
      <c r="R2" s="164"/>
      <c r="S2" s="164"/>
      <c r="T2" s="164"/>
      <c r="U2" s="164"/>
      <c r="V2" s="164"/>
      <c r="W2" s="164"/>
    </row>
    <row r="3" spans="1:23" s="5" customFormat="1">
      <c r="D3" s="52"/>
      <c r="E3" s="52"/>
      <c r="F3" s="28"/>
      <c r="G3" s="164"/>
      <c r="H3" s="164"/>
      <c r="I3" s="164"/>
      <c r="J3" s="164"/>
      <c r="K3" s="164"/>
      <c r="L3" s="164"/>
      <c r="M3" s="164"/>
      <c r="N3" s="164"/>
      <c r="O3" s="164"/>
      <c r="P3" s="164"/>
      <c r="Q3" s="164"/>
      <c r="R3" s="164"/>
      <c r="S3" s="164"/>
      <c r="T3" s="164"/>
      <c r="U3" s="164"/>
      <c r="V3" s="164"/>
      <c r="W3" s="164"/>
    </row>
    <row r="4" spans="1:23" s="6" customFormat="1" ht="12.75">
      <c r="A4" s="95"/>
      <c r="B4" s="26" t="s">
        <v>9</v>
      </c>
      <c r="C4" s="27" t="s">
        <v>2</v>
      </c>
      <c r="D4" s="54" t="s">
        <v>3</v>
      </c>
      <c r="E4" s="54" t="s">
        <v>4</v>
      </c>
      <c r="F4" s="77" t="s">
        <v>5</v>
      </c>
      <c r="G4" s="164"/>
      <c r="H4" s="164"/>
      <c r="I4" s="164"/>
      <c r="J4" s="164"/>
      <c r="K4" s="164"/>
      <c r="L4" s="164"/>
      <c r="M4" s="164"/>
      <c r="N4" s="164"/>
      <c r="O4" s="164"/>
      <c r="P4" s="164"/>
      <c r="Q4" s="164"/>
      <c r="R4" s="164"/>
      <c r="S4" s="164"/>
      <c r="T4" s="164"/>
      <c r="U4" s="164"/>
      <c r="V4" s="164"/>
      <c r="W4" s="164"/>
    </row>
    <row r="5" spans="1:23" s="14" customFormat="1">
      <c r="A5" s="24"/>
      <c r="B5" s="17" t="s">
        <v>0</v>
      </c>
      <c r="C5" s="25"/>
      <c r="D5" s="55"/>
      <c r="E5" s="86"/>
      <c r="F5" s="28"/>
      <c r="G5" s="164"/>
      <c r="H5" s="164"/>
      <c r="I5" s="164"/>
      <c r="J5" s="164"/>
      <c r="K5" s="164"/>
      <c r="L5" s="164"/>
      <c r="M5" s="164"/>
      <c r="N5" s="164"/>
      <c r="O5" s="164"/>
      <c r="P5" s="164"/>
      <c r="Q5" s="164"/>
      <c r="R5" s="164"/>
      <c r="S5" s="164"/>
      <c r="T5" s="164"/>
      <c r="U5" s="164"/>
      <c r="V5" s="164"/>
      <c r="W5" s="164"/>
    </row>
    <row r="6" spans="1:23" ht="13.5">
      <c r="A6" s="96"/>
      <c r="B6" s="72"/>
      <c r="C6" s="48"/>
      <c r="D6" s="56"/>
      <c r="E6" s="87"/>
      <c r="F6" s="28"/>
    </row>
    <row r="7" spans="1:23" ht="13.5">
      <c r="A7" s="96" t="s">
        <v>33</v>
      </c>
      <c r="B7" s="66" t="s">
        <v>171</v>
      </c>
      <c r="C7" s="48"/>
      <c r="D7" s="56"/>
      <c r="E7" s="87"/>
      <c r="F7" s="28"/>
    </row>
    <row r="8" spans="1:23" ht="13.5">
      <c r="A8" s="96"/>
      <c r="B8" s="66"/>
      <c r="C8" s="48"/>
      <c r="D8" s="56"/>
      <c r="E8" s="87"/>
      <c r="F8" s="28"/>
    </row>
    <row r="9" spans="1:23" ht="13.5">
      <c r="A9" s="97"/>
      <c r="B9" s="66" t="s">
        <v>157</v>
      </c>
      <c r="C9" s="44"/>
      <c r="D9" s="67"/>
      <c r="E9" s="43"/>
      <c r="F9" s="58"/>
    </row>
    <row r="10" spans="1:23" ht="12.75">
      <c r="A10" s="78"/>
      <c r="B10" s="68" t="s">
        <v>11</v>
      </c>
      <c r="C10" s="69"/>
      <c r="D10" s="69"/>
      <c r="E10" s="88"/>
      <c r="F10" s="58"/>
    </row>
    <row r="11" spans="1:23" s="4" customFormat="1" ht="12.75">
      <c r="A11" s="78"/>
      <c r="B11" s="68" t="s">
        <v>12</v>
      </c>
      <c r="C11" s="69"/>
      <c r="D11" s="69"/>
      <c r="E11" s="88"/>
      <c r="F11" s="58"/>
      <c r="G11" s="164"/>
      <c r="H11" s="164"/>
      <c r="I11" s="164"/>
      <c r="J11" s="164"/>
      <c r="K11" s="164"/>
      <c r="L11" s="164"/>
      <c r="M11" s="164"/>
      <c r="N11" s="164"/>
      <c r="O11" s="164"/>
      <c r="P11" s="164"/>
      <c r="Q11" s="164"/>
      <c r="R11" s="164"/>
      <c r="S11" s="164"/>
      <c r="T11" s="164"/>
      <c r="U11" s="164"/>
      <c r="V11" s="164"/>
      <c r="W11" s="164"/>
    </row>
    <row r="12" spans="1:23" s="4" customFormat="1" ht="12.75">
      <c r="A12" s="78"/>
      <c r="B12" s="68"/>
      <c r="C12" s="69"/>
      <c r="D12" s="69"/>
      <c r="E12" s="88"/>
      <c r="F12" s="58"/>
      <c r="G12" s="164"/>
      <c r="H12" s="164"/>
      <c r="I12" s="164"/>
      <c r="J12" s="164"/>
      <c r="K12" s="164"/>
      <c r="L12" s="164"/>
      <c r="M12" s="164"/>
      <c r="N12" s="164"/>
      <c r="O12" s="164"/>
      <c r="P12" s="164"/>
      <c r="Q12" s="164"/>
      <c r="R12" s="164"/>
      <c r="S12" s="164"/>
      <c r="T12" s="164"/>
      <c r="U12" s="164"/>
      <c r="V12" s="164"/>
      <c r="W12" s="164"/>
    </row>
    <row r="13" spans="1:23" s="4" customFormat="1" ht="12.75">
      <c r="A13" s="78"/>
      <c r="B13" s="68" t="s">
        <v>13</v>
      </c>
      <c r="C13" s="69"/>
      <c r="D13" s="69"/>
      <c r="E13" s="88"/>
      <c r="F13" s="58"/>
      <c r="G13" s="164"/>
      <c r="H13" s="164"/>
      <c r="I13" s="164"/>
      <c r="J13" s="164"/>
      <c r="K13" s="164"/>
      <c r="L13" s="164"/>
      <c r="M13" s="164"/>
      <c r="N13" s="164"/>
      <c r="O13" s="164"/>
      <c r="P13" s="164"/>
      <c r="Q13" s="164"/>
      <c r="R13" s="164"/>
      <c r="S13" s="164"/>
      <c r="T13" s="164"/>
      <c r="U13" s="164"/>
      <c r="V13" s="164"/>
      <c r="W13" s="164"/>
    </row>
    <row r="14" spans="1:23" s="4" customFormat="1" ht="12.75">
      <c r="A14" s="78"/>
      <c r="B14" s="68" t="s">
        <v>14</v>
      </c>
      <c r="C14" s="69"/>
      <c r="D14" s="69"/>
      <c r="E14" s="88"/>
      <c r="F14" s="58"/>
      <c r="G14" s="164"/>
      <c r="H14" s="164"/>
      <c r="I14" s="164"/>
      <c r="J14" s="164"/>
      <c r="K14" s="164"/>
      <c r="L14" s="164"/>
      <c r="M14" s="164"/>
      <c r="N14" s="164"/>
      <c r="O14" s="164"/>
      <c r="P14" s="164"/>
      <c r="Q14" s="164"/>
      <c r="R14" s="164"/>
      <c r="S14" s="164"/>
      <c r="T14" s="164"/>
      <c r="U14" s="164"/>
      <c r="V14" s="164"/>
      <c r="W14" s="164"/>
    </row>
    <row r="15" spans="1:23" s="4" customFormat="1" ht="12.75">
      <c r="A15" s="78"/>
      <c r="B15" s="68" t="s">
        <v>15</v>
      </c>
      <c r="C15" s="69"/>
      <c r="D15" s="69"/>
      <c r="E15" s="88"/>
      <c r="F15" s="58"/>
      <c r="G15" s="164"/>
      <c r="H15" s="164"/>
      <c r="I15" s="164"/>
      <c r="J15" s="164"/>
      <c r="K15" s="164"/>
      <c r="L15" s="164"/>
      <c r="M15" s="164"/>
      <c r="N15" s="164"/>
      <c r="O15" s="164"/>
      <c r="P15" s="164"/>
      <c r="Q15" s="164"/>
      <c r="R15" s="164"/>
      <c r="S15" s="164"/>
      <c r="T15" s="164"/>
      <c r="U15" s="164"/>
      <c r="V15" s="164"/>
      <c r="W15" s="164"/>
    </row>
    <row r="16" spans="1:23" s="4" customFormat="1" ht="12.75">
      <c r="A16" s="78"/>
      <c r="B16" s="68"/>
      <c r="C16" s="69"/>
      <c r="D16" s="69"/>
      <c r="E16" s="88"/>
      <c r="F16" s="58"/>
      <c r="G16" s="164"/>
      <c r="H16" s="164"/>
      <c r="I16" s="164"/>
      <c r="J16" s="164"/>
      <c r="K16" s="164"/>
      <c r="L16" s="164"/>
      <c r="M16" s="164"/>
      <c r="N16" s="164"/>
      <c r="O16" s="164"/>
      <c r="P16" s="164"/>
      <c r="Q16" s="164"/>
      <c r="R16" s="164"/>
      <c r="S16" s="164"/>
      <c r="T16" s="164"/>
      <c r="U16" s="164"/>
      <c r="V16" s="164"/>
      <c r="W16" s="164"/>
    </row>
    <row r="17" spans="1:23" s="4" customFormat="1" ht="12.75">
      <c r="A17" s="78"/>
      <c r="B17" s="70" t="s">
        <v>16</v>
      </c>
      <c r="C17" s="69"/>
      <c r="D17" s="69"/>
      <c r="E17" s="88"/>
      <c r="F17" s="58"/>
      <c r="G17" s="164"/>
      <c r="H17" s="164"/>
      <c r="I17" s="164"/>
      <c r="J17" s="164"/>
      <c r="K17" s="164"/>
      <c r="L17" s="164"/>
      <c r="M17" s="164"/>
      <c r="N17" s="164"/>
      <c r="O17" s="164"/>
      <c r="P17" s="164"/>
      <c r="Q17" s="164"/>
      <c r="R17" s="164"/>
      <c r="S17" s="164"/>
      <c r="T17" s="164"/>
      <c r="U17" s="164"/>
      <c r="V17" s="164"/>
      <c r="W17" s="164"/>
    </row>
    <row r="18" spans="1:23" s="4" customFormat="1" ht="12.75">
      <c r="A18" s="78"/>
      <c r="B18" s="68" t="s">
        <v>17</v>
      </c>
      <c r="C18" s="69"/>
      <c r="D18" s="69"/>
      <c r="E18" s="88"/>
      <c r="F18" s="58"/>
      <c r="G18" s="164"/>
      <c r="H18" s="164"/>
      <c r="I18" s="164"/>
      <c r="J18" s="164"/>
      <c r="K18" s="164"/>
      <c r="L18" s="164"/>
      <c r="M18" s="164"/>
      <c r="N18" s="164"/>
      <c r="O18" s="164"/>
      <c r="P18" s="164"/>
      <c r="Q18" s="164"/>
      <c r="R18" s="164"/>
      <c r="S18" s="164"/>
      <c r="T18" s="164"/>
      <c r="U18" s="164"/>
      <c r="V18" s="164"/>
      <c r="W18" s="164"/>
    </row>
    <row r="19" spans="1:23" s="4" customFormat="1" ht="12.75">
      <c r="A19" s="78"/>
      <c r="B19" s="71" t="s">
        <v>18</v>
      </c>
      <c r="C19" s="69"/>
      <c r="D19" s="69"/>
      <c r="E19" s="88"/>
      <c r="F19" s="58"/>
      <c r="G19" s="164"/>
      <c r="H19" s="164"/>
      <c r="I19" s="164"/>
      <c r="J19" s="164"/>
      <c r="K19" s="164"/>
      <c r="L19" s="164"/>
      <c r="M19" s="164"/>
      <c r="N19" s="164"/>
      <c r="O19" s="164"/>
      <c r="P19" s="164"/>
      <c r="Q19" s="164"/>
      <c r="R19" s="164"/>
      <c r="S19" s="164"/>
      <c r="T19" s="164"/>
      <c r="U19" s="164"/>
      <c r="V19" s="164"/>
      <c r="W19" s="164"/>
    </row>
    <row r="20" spans="1:23" s="4" customFormat="1" ht="12.75">
      <c r="A20" s="78"/>
      <c r="B20" s="68"/>
      <c r="C20" s="69"/>
      <c r="D20" s="69"/>
      <c r="E20" s="88"/>
      <c r="F20" s="58"/>
      <c r="G20" s="164"/>
      <c r="H20" s="164"/>
      <c r="I20" s="164"/>
      <c r="J20" s="164"/>
      <c r="K20" s="164"/>
      <c r="L20" s="164"/>
      <c r="M20" s="164"/>
      <c r="N20" s="164"/>
      <c r="O20" s="164"/>
      <c r="P20" s="164"/>
      <c r="Q20" s="164"/>
      <c r="R20" s="164"/>
      <c r="S20" s="164"/>
      <c r="T20" s="164"/>
      <c r="U20" s="164"/>
      <c r="V20" s="164"/>
      <c r="W20" s="164"/>
    </row>
    <row r="21" spans="1:23" s="4" customFormat="1" ht="12.75">
      <c r="A21" s="78"/>
      <c r="B21" s="68" t="s">
        <v>19</v>
      </c>
      <c r="C21" s="69"/>
      <c r="D21" s="69"/>
      <c r="E21" s="88"/>
      <c r="F21" s="58"/>
      <c r="G21" s="164"/>
      <c r="H21" s="164"/>
      <c r="I21" s="164"/>
      <c r="J21" s="164"/>
      <c r="K21" s="164"/>
      <c r="L21" s="164"/>
      <c r="M21" s="164"/>
      <c r="N21" s="164"/>
      <c r="O21" s="164"/>
      <c r="P21" s="164"/>
      <c r="Q21" s="164"/>
      <c r="R21" s="164"/>
      <c r="S21" s="164"/>
      <c r="T21" s="164"/>
      <c r="U21" s="164"/>
      <c r="V21" s="164"/>
      <c r="W21" s="164"/>
    </row>
    <row r="22" spans="1:23" s="4" customFormat="1" ht="12.75">
      <c r="A22" s="78"/>
      <c r="B22" s="68" t="s">
        <v>20</v>
      </c>
      <c r="C22" s="69"/>
      <c r="D22" s="69"/>
      <c r="E22" s="88"/>
      <c r="F22" s="58"/>
      <c r="G22" s="164"/>
      <c r="H22" s="164"/>
      <c r="I22" s="164"/>
      <c r="J22" s="164"/>
      <c r="K22" s="164"/>
      <c r="L22" s="164"/>
      <c r="M22" s="164"/>
      <c r="N22" s="164"/>
      <c r="O22" s="164"/>
      <c r="P22" s="164"/>
      <c r="Q22" s="164"/>
      <c r="R22" s="164"/>
      <c r="S22" s="164"/>
      <c r="T22" s="164"/>
      <c r="U22" s="164"/>
      <c r="V22" s="164"/>
      <c r="W22" s="164"/>
    </row>
    <row r="23" spans="1:23" s="4" customFormat="1" ht="12.75">
      <c r="A23" s="78"/>
      <c r="B23" s="71" t="s">
        <v>21</v>
      </c>
      <c r="C23" s="69"/>
      <c r="D23" s="69"/>
      <c r="E23" s="88"/>
      <c r="F23" s="58"/>
      <c r="G23" s="164"/>
      <c r="H23" s="164"/>
      <c r="I23" s="164"/>
      <c r="J23" s="164"/>
      <c r="K23" s="164"/>
      <c r="L23" s="164"/>
      <c r="M23" s="164"/>
      <c r="N23" s="164"/>
      <c r="O23" s="164"/>
      <c r="P23" s="164"/>
      <c r="Q23" s="164"/>
      <c r="R23" s="164"/>
      <c r="S23" s="164"/>
      <c r="T23" s="164"/>
      <c r="U23" s="164"/>
      <c r="V23" s="164"/>
      <c r="W23" s="164"/>
    </row>
    <row r="24" spans="1:23" s="4" customFormat="1" ht="12.75">
      <c r="A24" s="78"/>
      <c r="B24" s="71"/>
      <c r="C24" s="69"/>
      <c r="D24" s="69"/>
      <c r="E24" s="88"/>
      <c r="F24" s="58"/>
      <c r="G24" s="164"/>
      <c r="H24" s="164"/>
      <c r="I24" s="164"/>
      <c r="J24" s="164"/>
      <c r="K24" s="164"/>
      <c r="L24" s="164"/>
      <c r="M24" s="164"/>
      <c r="N24" s="164"/>
      <c r="O24" s="164"/>
      <c r="P24" s="164"/>
      <c r="Q24" s="164"/>
      <c r="R24" s="164"/>
      <c r="S24" s="164"/>
      <c r="T24" s="164"/>
      <c r="U24" s="164"/>
      <c r="V24" s="164"/>
      <c r="W24" s="164"/>
    </row>
    <row r="25" spans="1:23" s="4" customFormat="1" ht="12.75">
      <c r="A25" s="78"/>
      <c r="B25" s="68" t="s">
        <v>23</v>
      </c>
      <c r="C25" s="69"/>
      <c r="D25" s="69"/>
      <c r="E25" s="88"/>
      <c r="F25" s="58"/>
      <c r="G25" s="164"/>
      <c r="H25" s="164"/>
      <c r="I25" s="164"/>
      <c r="J25" s="164"/>
      <c r="K25" s="164"/>
      <c r="L25" s="164"/>
      <c r="M25" s="164"/>
      <c r="N25" s="164"/>
      <c r="O25" s="164"/>
      <c r="P25" s="164"/>
      <c r="Q25" s="164"/>
      <c r="R25" s="164"/>
      <c r="S25" s="164"/>
      <c r="T25" s="164"/>
      <c r="U25" s="164"/>
      <c r="V25" s="164"/>
      <c r="W25" s="164"/>
    </row>
    <row r="26" spans="1:23" s="4" customFormat="1" ht="12.75">
      <c r="A26" s="78"/>
      <c r="B26" s="68" t="s">
        <v>112</v>
      </c>
      <c r="C26" s="69"/>
      <c r="D26" s="69"/>
      <c r="E26" s="88"/>
      <c r="F26" s="58"/>
      <c r="G26" s="164"/>
      <c r="H26" s="164"/>
      <c r="I26" s="164"/>
      <c r="J26" s="164"/>
      <c r="K26" s="164"/>
      <c r="L26" s="164"/>
      <c r="M26" s="164"/>
      <c r="N26" s="164"/>
      <c r="O26" s="164"/>
      <c r="P26" s="164"/>
      <c r="Q26" s="164"/>
      <c r="R26" s="164"/>
      <c r="S26" s="164"/>
      <c r="T26" s="164"/>
      <c r="U26" s="164"/>
      <c r="V26" s="164"/>
      <c r="W26" s="164"/>
    </row>
    <row r="27" spans="1:23" s="4" customFormat="1" ht="12.75">
      <c r="A27" s="78"/>
      <c r="B27" s="68" t="s">
        <v>24</v>
      </c>
      <c r="C27" s="69"/>
      <c r="D27" s="69"/>
      <c r="E27" s="88"/>
      <c r="F27" s="58"/>
      <c r="G27" s="164"/>
      <c r="H27" s="164"/>
      <c r="I27" s="164"/>
      <c r="J27" s="164"/>
      <c r="K27" s="164"/>
      <c r="L27" s="164"/>
      <c r="M27" s="164"/>
      <c r="N27" s="164"/>
      <c r="O27" s="164"/>
      <c r="P27" s="164"/>
      <c r="Q27" s="164"/>
      <c r="R27" s="164"/>
      <c r="S27" s="164"/>
      <c r="T27" s="164"/>
      <c r="U27" s="164"/>
      <c r="V27" s="164"/>
      <c r="W27" s="164"/>
    </row>
    <row r="28" spans="1:23" s="4" customFormat="1" ht="12.75">
      <c r="A28" s="78"/>
      <c r="B28" s="68" t="s">
        <v>25</v>
      </c>
      <c r="C28" s="69"/>
      <c r="D28" s="69"/>
      <c r="E28" s="88"/>
      <c r="F28" s="58"/>
      <c r="G28" s="164"/>
      <c r="H28" s="164"/>
      <c r="I28" s="164"/>
      <c r="J28" s="164"/>
      <c r="K28" s="164"/>
      <c r="L28" s="164"/>
      <c r="M28" s="164"/>
      <c r="N28" s="164"/>
      <c r="O28" s="164"/>
      <c r="P28" s="164"/>
      <c r="Q28" s="164"/>
      <c r="R28" s="164"/>
      <c r="S28" s="164"/>
      <c r="T28" s="164"/>
      <c r="U28" s="164"/>
      <c r="V28" s="164"/>
      <c r="W28" s="164"/>
    </row>
    <row r="29" spans="1:23" s="4" customFormat="1" ht="12.75">
      <c r="A29" s="78"/>
      <c r="B29" s="68" t="s">
        <v>26</v>
      </c>
      <c r="C29" s="69"/>
      <c r="D29" s="69"/>
      <c r="E29" s="88"/>
      <c r="F29" s="58"/>
      <c r="G29" s="164"/>
      <c r="H29" s="164"/>
      <c r="I29" s="164"/>
      <c r="J29" s="164"/>
      <c r="K29" s="164"/>
      <c r="L29" s="164"/>
      <c r="M29" s="164"/>
      <c r="N29" s="164"/>
      <c r="O29" s="164"/>
      <c r="P29" s="164"/>
      <c r="Q29" s="164"/>
      <c r="R29" s="164"/>
      <c r="S29" s="164"/>
      <c r="T29" s="164"/>
      <c r="U29" s="164"/>
      <c r="V29" s="164"/>
      <c r="W29" s="164"/>
    </row>
    <row r="30" spans="1:23" s="4" customFormat="1" ht="12.75">
      <c r="A30" s="78"/>
      <c r="B30" s="68" t="s">
        <v>27</v>
      </c>
      <c r="C30" s="69"/>
      <c r="D30" s="69"/>
      <c r="E30" s="88"/>
      <c r="F30" s="58"/>
      <c r="G30" s="164"/>
      <c r="H30" s="164"/>
      <c r="I30" s="164"/>
      <c r="J30" s="164"/>
      <c r="K30" s="164"/>
      <c r="L30" s="164"/>
      <c r="M30" s="164"/>
      <c r="N30" s="164"/>
      <c r="O30" s="164"/>
      <c r="P30" s="164"/>
      <c r="Q30" s="164"/>
      <c r="R30" s="164"/>
      <c r="S30" s="164"/>
      <c r="T30" s="164"/>
      <c r="U30" s="164"/>
      <c r="V30" s="164"/>
      <c r="W30" s="164"/>
    </row>
    <row r="31" spans="1:23" s="4" customFormat="1" ht="12.75">
      <c r="A31" s="78"/>
      <c r="B31" s="68" t="s">
        <v>28</v>
      </c>
      <c r="C31" s="69"/>
      <c r="D31" s="69"/>
      <c r="E31" s="88"/>
      <c r="F31" s="58"/>
      <c r="G31" s="164"/>
      <c r="H31" s="164"/>
      <c r="I31" s="164"/>
      <c r="J31" s="164"/>
      <c r="K31" s="164"/>
      <c r="L31" s="164"/>
      <c r="M31" s="164"/>
      <c r="N31" s="164"/>
      <c r="O31" s="164"/>
      <c r="P31" s="164"/>
      <c r="Q31" s="164"/>
      <c r="R31" s="164"/>
      <c r="S31" s="164"/>
      <c r="T31" s="164"/>
      <c r="U31" s="164"/>
      <c r="V31" s="164"/>
      <c r="W31" s="164"/>
    </row>
    <row r="32" spans="1:23" s="4" customFormat="1" ht="12.75">
      <c r="A32" s="78"/>
      <c r="B32" s="68" t="s">
        <v>29</v>
      </c>
      <c r="C32" s="69"/>
      <c r="D32" s="69"/>
      <c r="E32" s="88"/>
      <c r="F32" s="58"/>
      <c r="G32" s="164"/>
      <c r="H32" s="164"/>
      <c r="I32" s="164"/>
      <c r="J32" s="164"/>
      <c r="K32" s="164"/>
      <c r="L32" s="164"/>
      <c r="M32" s="164"/>
      <c r="N32" s="164"/>
      <c r="O32" s="164"/>
      <c r="P32" s="164"/>
      <c r="Q32" s="164"/>
      <c r="R32" s="164"/>
      <c r="S32" s="164"/>
      <c r="T32" s="164"/>
      <c r="U32" s="164"/>
      <c r="V32" s="164"/>
      <c r="W32" s="164"/>
    </row>
    <row r="33" spans="1:23" s="4" customFormat="1" ht="12.75">
      <c r="A33" s="78"/>
      <c r="B33" s="68" t="s">
        <v>30</v>
      </c>
      <c r="C33" s="69"/>
      <c r="D33" s="69"/>
      <c r="E33" s="88"/>
      <c r="F33" s="58"/>
      <c r="G33" s="164"/>
      <c r="H33" s="164"/>
      <c r="I33" s="164"/>
      <c r="J33" s="164"/>
      <c r="K33" s="164"/>
      <c r="L33" s="164"/>
      <c r="M33" s="164"/>
      <c r="N33" s="164"/>
      <c r="O33" s="164"/>
      <c r="P33" s="164"/>
      <c r="Q33" s="164"/>
      <c r="R33" s="164"/>
      <c r="S33" s="164"/>
      <c r="T33" s="164"/>
      <c r="U33" s="164"/>
      <c r="V33" s="164"/>
      <c r="W33" s="164"/>
    </row>
    <row r="34" spans="1:23" s="4" customFormat="1" ht="12.75">
      <c r="A34" s="78"/>
      <c r="B34" s="68"/>
      <c r="C34" s="69"/>
      <c r="D34" s="69"/>
      <c r="E34" s="88"/>
      <c r="F34" s="58"/>
      <c r="G34" s="164"/>
      <c r="H34" s="164"/>
      <c r="I34" s="164"/>
      <c r="J34" s="164"/>
      <c r="K34" s="164"/>
      <c r="L34" s="164"/>
      <c r="M34" s="164"/>
      <c r="N34" s="164"/>
      <c r="O34" s="164"/>
      <c r="P34" s="164"/>
      <c r="Q34" s="164"/>
      <c r="R34" s="164"/>
      <c r="S34" s="164"/>
      <c r="T34" s="164"/>
      <c r="U34" s="164"/>
      <c r="V34" s="164"/>
      <c r="W34" s="164"/>
    </row>
    <row r="35" spans="1:23" s="4" customFormat="1" ht="12.75">
      <c r="A35" s="78"/>
      <c r="B35" s="68" t="s">
        <v>31</v>
      </c>
      <c r="C35" s="69"/>
      <c r="D35" s="69"/>
      <c r="E35" s="88"/>
      <c r="F35" s="58"/>
      <c r="G35" s="164"/>
      <c r="H35" s="164"/>
      <c r="I35" s="164"/>
      <c r="J35" s="164"/>
      <c r="K35" s="164"/>
      <c r="L35" s="164"/>
      <c r="M35" s="164"/>
      <c r="N35" s="164"/>
      <c r="O35" s="164"/>
      <c r="P35" s="164"/>
      <c r="Q35" s="164"/>
      <c r="R35" s="164"/>
      <c r="S35" s="164"/>
      <c r="T35" s="164"/>
      <c r="U35" s="164"/>
      <c r="V35" s="164"/>
      <c r="W35" s="164"/>
    </row>
    <row r="36" spans="1:23" s="4" customFormat="1" ht="12.75">
      <c r="A36" s="78"/>
      <c r="B36" s="68" t="s">
        <v>32</v>
      </c>
      <c r="C36" s="69"/>
      <c r="D36" s="69"/>
      <c r="E36" s="88"/>
      <c r="F36" s="58"/>
      <c r="G36" s="164"/>
      <c r="H36" s="164"/>
      <c r="I36" s="164"/>
      <c r="J36" s="164"/>
      <c r="K36" s="164"/>
      <c r="L36" s="164"/>
      <c r="M36" s="164"/>
      <c r="N36" s="164"/>
      <c r="O36" s="164"/>
      <c r="P36" s="164"/>
      <c r="Q36" s="164"/>
      <c r="R36" s="164"/>
      <c r="S36" s="164"/>
      <c r="T36" s="164"/>
      <c r="U36" s="164"/>
      <c r="V36" s="164"/>
      <c r="W36" s="164"/>
    </row>
    <row r="37" spans="1:23" s="4" customFormat="1" ht="12.75">
      <c r="A37" s="78"/>
      <c r="B37" s="68"/>
      <c r="C37" s="69"/>
      <c r="D37" s="69"/>
      <c r="E37" s="88"/>
      <c r="F37" s="58"/>
      <c r="G37" s="164"/>
      <c r="H37" s="164"/>
      <c r="I37" s="164"/>
      <c r="J37" s="164"/>
      <c r="K37" s="164"/>
      <c r="L37" s="164"/>
      <c r="M37" s="164"/>
      <c r="N37" s="164"/>
      <c r="O37" s="164"/>
      <c r="P37" s="164"/>
      <c r="Q37" s="164"/>
      <c r="R37" s="164"/>
      <c r="S37" s="164"/>
      <c r="T37" s="164"/>
      <c r="U37" s="164"/>
      <c r="V37" s="164"/>
      <c r="W37" s="164"/>
    </row>
    <row r="38" spans="1:23" s="4" customFormat="1" ht="12.75">
      <c r="A38" s="78"/>
      <c r="B38" s="68" t="s">
        <v>100</v>
      </c>
      <c r="C38" s="39"/>
      <c r="D38" s="45"/>
      <c r="E38" s="28"/>
      <c r="F38" s="58"/>
      <c r="G38" s="164"/>
      <c r="H38" s="164"/>
      <c r="I38" s="164"/>
      <c r="J38" s="164"/>
      <c r="K38" s="164"/>
      <c r="L38" s="164"/>
      <c r="M38" s="164"/>
      <c r="N38" s="164"/>
      <c r="O38" s="164"/>
      <c r="P38" s="164"/>
      <c r="Q38" s="164"/>
      <c r="R38" s="164"/>
      <c r="S38" s="164"/>
      <c r="T38" s="164"/>
      <c r="U38" s="164"/>
      <c r="V38" s="164"/>
      <c r="W38" s="164"/>
    </row>
    <row r="39" spans="1:23" s="4" customFormat="1" ht="12.75">
      <c r="A39" s="78"/>
      <c r="B39" s="68" t="s">
        <v>101</v>
      </c>
      <c r="C39" s="39"/>
      <c r="D39" s="45"/>
      <c r="E39" s="28"/>
      <c r="F39" s="58"/>
      <c r="G39" s="164"/>
      <c r="H39" s="164"/>
      <c r="I39" s="164"/>
      <c r="J39" s="164"/>
      <c r="K39" s="164"/>
      <c r="L39" s="164"/>
      <c r="M39" s="164"/>
      <c r="N39" s="164"/>
      <c r="O39" s="164"/>
      <c r="P39" s="164"/>
      <c r="Q39" s="164"/>
      <c r="R39" s="164"/>
      <c r="S39" s="164"/>
      <c r="T39" s="164"/>
      <c r="U39" s="164"/>
      <c r="V39" s="164"/>
      <c r="W39" s="164"/>
    </row>
    <row r="40" spans="1:23" s="4" customFormat="1" ht="12.75">
      <c r="A40" s="78"/>
      <c r="B40" s="68" t="s">
        <v>102</v>
      </c>
      <c r="C40" s="69"/>
      <c r="D40" s="69"/>
      <c r="E40" s="88"/>
      <c r="F40" s="58"/>
      <c r="G40" s="164"/>
      <c r="H40" s="164"/>
      <c r="I40" s="164"/>
      <c r="J40" s="164"/>
      <c r="K40" s="164"/>
      <c r="L40" s="164"/>
      <c r="M40" s="164"/>
      <c r="N40" s="164"/>
      <c r="O40" s="164"/>
      <c r="P40" s="164"/>
      <c r="Q40" s="164"/>
      <c r="R40" s="164"/>
      <c r="S40" s="164"/>
      <c r="T40" s="164"/>
      <c r="U40" s="164"/>
      <c r="V40" s="164"/>
      <c r="W40" s="164"/>
    </row>
    <row r="41" spans="1:23" s="4" customFormat="1" ht="12.75">
      <c r="A41" s="78"/>
      <c r="B41" s="68" t="s">
        <v>103</v>
      </c>
      <c r="C41" s="69"/>
      <c r="D41" s="69"/>
      <c r="E41" s="88"/>
      <c r="F41" s="58"/>
      <c r="G41" s="164"/>
      <c r="H41" s="164"/>
      <c r="I41" s="164"/>
      <c r="J41" s="164"/>
      <c r="K41" s="164"/>
      <c r="L41" s="164"/>
      <c r="M41" s="164"/>
      <c r="N41" s="164"/>
      <c r="O41" s="164"/>
      <c r="P41" s="164"/>
      <c r="Q41" s="164"/>
      <c r="R41" s="164"/>
      <c r="S41" s="164"/>
      <c r="T41" s="164"/>
      <c r="U41" s="164"/>
      <c r="V41" s="164"/>
      <c r="W41" s="164"/>
    </row>
    <row r="42" spans="1:23" s="4" customFormat="1" ht="12.75">
      <c r="A42" s="78"/>
      <c r="B42" s="68"/>
      <c r="C42" s="69"/>
      <c r="D42" s="69"/>
      <c r="E42" s="88"/>
      <c r="F42" s="58"/>
      <c r="G42" s="164"/>
      <c r="H42" s="164"/>
      <c r="I42" s="164"/>
      <c r="J42" s="164"/>
      <c r="K42" s="164"/>
      <c r="L42" s="164"/>
      <c r="M42" s="164"/>
      <c r="N42" s="164"/>
      <c r="O42" s="164"/>
      <c r="P42" s="164"/>
      <c r="Q42" s="164"/>
      <c r="R42" s="164"/>
      <c r="S42" s="164"/>
      <c r="T42" s="164"/>
      <c r="U42" s="164"/>
      <c r="V42" s="164"/>
      <c r="W42" s="164"/>
    </row>
    <row r="43" spans="1:23" s="73" customFormat="1" ht="12.75">
      <c r="A43" s="38"/>
      <c r="B43" s="68" t="s">
        <v>110</v>
      </c>
      <c r="C43" s="150"/>
      <c r="D43" s="151"/>
      <c r="E43" s="155"/>
      <c r="F43" s="155"/>
      <c r="G43" s="164"/>
      <c r="H43" s="164"/>
      <c r="I43" s="164"/>
      <c r="J43" s="164"/>
      <c r="K43" s="164"/>
      <c r="L43" s="164"/>
      <c r="M43" s="164"/>
      <c r="N43" s="164"/>
      <c r="O43" s="164"/>
      <c r="P43" s="164"/>
      <c r="Q43" s="164"/>
      <c r="R43" s="164"/>
      <c r="S43" s="164"/>
      <c r="T43" s="164"/>
      <c r="U43" s="164"/>
      <c r="V43" s="164"/>
      <c r="W43" s="164"/>
    </row>
    <row r="44" spans="1:23" s="73" customFormat="1" ht="12.75">
      <c r="A44" s="38"/>
      <c r="B44" s="68" t="s">
        <v>109</v>
      </c>
      <c r="C44" s="150"/>
      <c r="D44" s="151"/>
      <c r="E44" s="155"/>
      <c r="F44" s="155"/>
      <c r="G44" s="164"/>
      <c r="H44" s="164"/>
      <c r="I44" s="164"/>
      <c r="J44" s="164"/>
      <c r="K44" s="164"/>
      <c r="L44" s="164"/>
      <c r="M44" s="164"/>
      <c r="N44" s="164"/>
      <c r="O44" s="164"/>
      <c r="P44" s="164"/>
      <c r="Q44" s="164"/>
      <c r="R44" s="164"/>
      <c r="S44" s="164"/>
      <c r="T44" s="164"/>
      <c r="U44" s="164"/>
      <c r="V44" s="164"/>
      <c r="W44" s="164"/>
    </row>
    <row r="45" spans="1:23" s="73" customFormat="1" ht="12.75">
      <c r="A45" s="38"/>
      <c r="B45" s="68"/>
      <c r="C45" s="150"/>
      <c r="D45" s="151"/>
      <c r="E45" s="155"/>
      <c r="F45" s="155"/>
      <c r="G45" s="164"/>
      <c r="H45" s="164"/>
      <c r="I45" s="164"/>
      <c r="J45" s="164"/>
      <c r="K45" s="164"/>
      <c r="L45" s="164"/>
      <c r="M45" s="164"/>
      <c r="N45" s="164"/>
      <c r="O45" s="164"/>
      <c r="P45" s="164"/>
      <c r="Q45" s="164"/>
      <c r="R45" s="164"/>
      <c r="S45" s="164"/>
      <c r="T45" s="164"/>
      <c r="U45" s="164"/>
      <c r="V45" s="164"/>
      <c r="W45" s="164"/>
    </row>
    <row r="46" spans="1:23" s="73" customFormat="1" ht="12.75">
      <c r="A46" s="38"/>
      <c r="B46" s="243" t="s">
        <v>269</v>
      </c>
      <c r="C46" s="150"/>
      <c r="D46" s="151"/>
      <c r="E46" s="155"/>
      <c r="F46" s="155"/>
      <c r="G46" s="164"/>
      <c r="H46" s="164"/>
      <c r="I46" s="164"/>
      <c r="J46" s="164"/>
      <c r="K46" s="164"/>
      <c r="L46" s="164"/>
      <c r="M46" s="164"/>
      <c r="N46" s="164"/>
      <c r="O46" s="164"/>
      <c r="P46" s="164"/>
      <c r="Q46" s="164"/>
      <c r="R46" s="164"/>
      <c r="S46" s="164"/>
      <c r="T46" s="164"/>
      <c r="U46" s="164"/>
      <c r="V46" s="164"/>
      <c r="W46" s="164"/>
    </row>
    <row r="47" spans="1:23" s="73" customFormat="1" ht="12.75">
      <c r="A47" s="38"/>
      <c r="B47" s="243" t="s">
        <v>270</v>
      </c>
      <c r="C47" s="150"/>
      <c r="D47" s="151"/>
      <c r="E47" s="155"/>
      <c r="F47" s="155"/>
      <c r="G47" s="164"/>
      <c r="H47" s="164"/>
      <c r="I47" s="164"/>
      <c r="J47" s="164"/>
      <c r="K47" s="164"/>
      <c r="L47" s="164"/>
      <c r="M47" s="164"/>
      <c r="N47" s="164"/>
      <c r="O47" s="164"/>
      <c r="P47" s="164"/>
      <c r="Q47" s="164"/>
      <c r="R47" s="164"/>
      <c r="S47" s="164"/>
      <c r="T47" s="164"/>
      <c r="U47" s="164"/>
      <c r="V47" s="164"/>
      <c r="W47" s="164"/>
    </row>
    <row r="48" spans="1:23" s="73" customFormat="1" ht="12.75">
      <c r="A48" s="38"/>
      <c r="B48" s="243" t="s">
        <v>271</v>
      </c>
      <c r="C48" s="150"/>
      <c r="D48" s="151"/>
      <c r="E48" s="155"/>
      <c r="F48" s="155"/>
      <c r="G48" s="164"/>
      <c r="H48" s="164"/>
      <c r="I48" s="164"/>
      <c r="J48" s="164"/>
      <c r="K48" s="164"/>
      <c r="L48" s="164"/>
      <c r="M48" s="164"/>
      <c r="N48" s="164"/>
      <c r="O48" s="164"/>
      <c r="P48" s="164"/>
      <c r="Q48" s="164"/>
      <c r="R48" s="164"/>
      <c r="S48" s="164"/>
      <c r="T48" s="164"/>
      <c r="U48" s="164"/>
      <c r="V48" s="164"/>
      <c r="W48" s="164"/>
    </row>
    <row r="49" spans="1:23" s="73" customFormat="1" ht="12.75">
      <c r="A49" s="38"/>
      <c r="B49" s="243" t="s">
        <v>272</v>
      </c>
      <c r="C49" s="150"/>
      <c r="D49" s="151"/>
      <c r="E49" s="155"/>
      <c r="F49" s="155"/>
      <c r="G49" s="164"/>
      <c r="H49" s="164"/>
      <c r="I49" s="164"/>
      <c r="J49" s="164"/>
      <c r="K49" s="164"/>
      <c r="L49" s="164"/>
      <c r="M49" s="164"/>
      <c r="N49" s="164"/>
      <c r="O49" s="164"/>
      <c r="P49" s="164"/>
      <c r="Q49" s="164"/>
      <c r="R49" s="164"/>
      <c r="S49" s="164"/>
      <c r="T49" s="164"/>
      <c r="U49" s="164"/>
      <c r="V49" s="164"/>
      <c r="W49" s="164"/>
    </row>
    <row r="50" spans="1:23" s="73" customFormat="1" ht="12.75">
      <c r="A50" s="38"/>
      <c r="B50" s="243" t="s">
        <v>273</v>
      </c>
      <c r="C50" s="150"/>
      <c r="D50" s="151"/>
      <c r="E50" s="155"/>
      <c r="F50" s="155"/>
      <c r="G50" s="164"/>
      <c r="H50" s="164"/>
      <c r="I50" s="164"/>
      <c r="J50" s="164"/>
      <c r="K50" s="164"/>
      <c r="L50" s="164"/>
      <c r="M50" s="164"/>
      <c r="N50" s="164"/>
      <c r="O50" s="164"/>
      <c r="P50" s="164"/>
      <c r="Q50" s="164"/>
      <c r="R50" s="164"/>
      <c r="S50" s="164"/>
      <c r="T50" s="164"/>
      <c r="U50" s="164"/>
      <c r="V50" s="164"/>
      <c r="W50" s="164"/>
    </row>
    <row r="51" spans="1:23" s="73" customFormat="1" ht="12.75">
      <c r="A51" s="38"/>
      <c r="B51" s="243" t="s">
        <v>274</v>
      </c>
      <c r="C51" s="150"/>
      <c r="D51" s="151"/>
      <c r="E51" s="155"/>
      <c r="F51" s="155"/>
      <c r="G51" s="164"/>
      <c r="H51" s="164"/>
      <c r="I51" s="164"/>
      <c r="J51" s="164"/>
      <c r="K51" s="164"/>
      <c r="L51" s="164"/>
      <c r="M51" s="164"/>
      <c r="N51" s="164"/>
      <c r="O51" s="164"/>
      <c r="P51" s="164"/>
      <c r="Q51" s="164"/>
      <c r="R51" s="164"/>
      <c r="S51" s="164"/>
      <c r="T51" s="164"/>
      <c r="U51" s="164"/>
      <c r="V51" s="164"/>
      <c r="W51" s="164"/>
    </row>
    <row r="52" spans="1:23" s="73" customFormat="1" ht="12.75">
      <c r="A52" s="38"/>
      <c r="B52" s="68"/>
      <c r="C52" s="150"/>
      <c r="D52" s="151"/>
      <c r="E52" s="155"/>
      <c r="F52" s="155"/>
      <c r="G52" s="164"/>
      <c r="H52" s="164"/>
      <c r="I52" s="164"/>
      <c r="J52" s="164"/>
      <c r="K52" s="164"/>
      <c r="L52" s="164"/>
      <c r="M52" s="164"/>
      <c r="N52" s="164"/>
      <c r="O52" s="164"/>
      <c r="P52" s="164"/>
      <c r="Q52" s="164"/>
      <c r="R52" s="164"/>
      <c r="S52" s="164"/>
      <c r="T52" s="164"/>
      <c r="U52" s="164"/>
      <c r="V52" s="164"/>
      <c r="W52" s="164"/>
    </row>
    <row r="53" spans="1:23" s="73" customFormat="1" ht="12.75">
      <c r="A53" s="38"/>
      <c r="B53" s="242" t="s">
        <v>268</v>
      </c>
      <c r="C53" s="150"/>
      <c r="D53" s="151"/>
      <c r="E53" s="155"/>
      <c r="F53" s="155"/>
      <c r="G53" s="164"/>
      <c r="H53" s="164"/>
      <c r="I53" s="164"/>
      <c r="J53" s="164"/>
      <c r="K53" s="164"/>
      <c r="L53" s="164"/>
      <c r="M53" s="164"/>
      <c r="N53" s="164"/>
      <c r="O53" s="164"/>
      <c r="P53" s="164"/>
      <c r="Q53" s="164"/>
      <c r="R53" s="164"/>
      <c r="S53" s="164"/>
      <c r="T53" s="164"/>
      <c r="U53" s="164"/>
      <c r="V53" s="164"/>
      <c r="W53" s="164"/>
    </row>
    <row r="54" spans="1:23" s="73" customFormat="1" ht="12.75">
      <c r="A54" s="38"/>
      <c r="B54" s="242"/>
      <c r="C54" s="150"/>
      <c r="D54" s="151"/>
      <c r="E54" s="155"/>
      <c r="F54" s="155"/>
      <c r="G54" s="164"/>
      <c r="H54" s="164"/>
      <c r="I54" s="164"/>
      <c r="J54" s="164"/>
      <c r="K54" s="164"/>
      <c r="L54" s="164"/>
      <c r="M54" s="164"/>
      <c r="N54" s="164"/>
      <c r="O54" s="164"/>
      <c r="P54" s="164"/>
      <c r="Q54" s="164"/>
      <c r="R54" s="164"/>
      <c r="S54" s="164"/>
      <c r="T54" s="164"/>
      <c r="U54" s="164"/>
      <c r="V54" s="164"/>
      <c r="W54" s="164"/>
    </row>
    <row r="55" spans="1:23" s="73" customFormat="1" ht="12.75">
      <c r="A55" s="38"/>
      <c r="B55" s="68" t="s">
        <v>111</v>
      </c>
      <c r="C55" s="150"/>
      <c r="D55" s="151"/>
      <c r="E55" s="155"/>
      <c r="F55" s="155"/>
      <c r="G55" s="164"/>
      <c r="H55" s="164"/>
      <c r="I55" s="164"/>
      <c r="J55" s="164"/>
      <c r="K55" s="164"/>
      <c r="L55" s="164"/>
      <c r="M55" s="164"/>
      <c r="N55" s="164"/>
      <c r="O55" s="164"/>
      <c r="P55" s="164"/>
      <c r="Q55" s="164"/>
      <c r="R55" s="164"/>
      <c r="S55" s="164"/>
      <c r="T55" s="164"/>
      <c r="U55" s="164"/>
      <c r="V55" s="164"/>
      <c r="W55" s="164"/>
    </row>
    <row r="56" spans="1:23" s="73" customFormat="1" ht="12.75">
      <c r="A56" s="38"/>
      <c r="B56" s="68" t="s">
        <v>267</v>
      </c>
      <c r="C56" s="150"/>
      <c r="D56" s="151"/>
      <c r="E56" s="155"/>
      <c r="F56" s="155"/>
      <c r="G56" s="164"/>
      <c r="H56" s="164"/>
      <c r="I56" s="164"/>
      <c r="J56" s="164"/>
      <c r="K56" s="164"/>
      <c r="L56" s="164"/>
      <c r="M56" s="164"/>
      <c r="N56" s="164"/>
      <c r="O56" s="164"/>
      <c r="P56" s="164"/>
      <c r="Q56" s="164"/>
      <c r="R56" s="164"/>
      <c r="S56" s="164"/>
      <c r="T56" s="164"/>
      <c r="U56" s="164"/>
      <c r="V56" s="164"/>
      <c r="W56" s="164"/>
    </row>
    <row r="57" spans="1:23" s="73" customFormat="1" ht="12.75">
      <c r="A57" s="38"/>
      <c r="B57" s="68"/>
      <c r="C57" s="150"/>
      <c r="D57" s="151"/>
      <c r="E57" s="155"/>
      <c r="F57" s="155"/>
      <c r="G57" s="164"/>
      <c r="H57" s="164"/>
      <c r="I57" s="164"/>
      <c r="J57" s="164"/>
      <c r="K57" s="164"/>
      <c r="L57" s="164"/>
      <c r="M57" s="164"/>
      <c r="N57" s="164"/>
      <c r="O57" s="164"/>
      <c r="P57" s="164"/>
      <c r="Q57" s="164"/>
      <c r="R57" s="164"/>
      <c r="S57" s="164"/>
      <c r="T57" s="164"/>
      <c r="U57" s="164"/>
      <c r="V57" s="164"/>
      <c r="W57" s="164"/>
    </row>
    <row r="58" spans="1:23" s="73" customFormat="1" ht="12.75">
      <c r="A58" s="38"/>
      <c r="B58" s="68" t="s">
        <v>124</v>
      </c>
      <c r="C58" s="150"/>
      <c r="D58" s="151"/>
      <c r="E58" s="155"/>
      <c r="F58" s="155"/>
      <c r="G58" s="164"/>
      <c r="H58" s="164"/>
      <c r="I58" s="164"/>
      <c r="J58" s="164"/>
      <c r="K58" s="164"/>
      <c r="L58" s="164"/>
      <c r="M58" s="164"/>
      <c r="N58" s="164"/>
      <c r="O58" s="164"/>
      <c r="P58" s="164"/>
      <c r="Q58" s="164"/>
      <c r="R58" s="164"/>
      <c r="S58" s="164"/>
      <c r="T58" s="164"/>
      <c r="U58" s="164"/>
      <c r="V58" s="164"/>
      <c r="W58" s="164"/>
    </row>
    <row r="59" spans="1:23" s="73" customFormat="1" ht="12.75">
      <c r="A59" s="38"/>
      <c r="B59" s="68" t="s">
        <v>126</v>
      </c>
      <c r="C59" s="150"/>
      <c r="D59" s="151"/>
      <c r="E59" s="155"/>
      <c r="F59" s="155"/>
      <c r="G59" s="164"/>
      <c r="H59" s="164"/>
      <c r="I59" s="164"/>
      <c r="J59" s="164"/>
      <c r="K59" s="164"/>
      <c r="L59" s="164"/>
      <c r="M59" s="164"/>
      <c r="N59" s="164"/>
      <c r="O59" s="164"/>
      <c r="P59" s="164"/>
      <c r="Q59" s="164"/>
      <c r="R59" s="164"/>
      <c r="S59" s="164"/>
      <c r="T59" s="164"/>
      <c r="U59" s="164"/>
      <c r="V59" s="164"/>
      <c r="W59" s="164"/>
    </row>
    <row r="60" spans="1:23" s="73" customFormat="1" ht="12.75">
      <c r="A60" s="38"/>
      <c r="B60" s="68" t="s">
        <v>125</v>
      </c>
      <c r="C60" s="150"/>
      <c r="D60" s="151"/>
      <c r="E60" s="155"/>
      <c r="F60" s="155"/>
      <c r="G60" s="164"/>
      <c r="H60" s="164"/>
      <c r="I60" s="164"/>
      <c r="J60" s="164"/>
      <c r="K60" s="164"/>
      <c r="L60" s="164"/>
      <c r="M60" s="164"/>
      <c r="N60" s="164"/>
      <c r="O60" s="164"/>
      <c r="P60" s="164"/>
      <c r="Q60" s="164"/>
      <c r="R60" s="164"/>
      <c r="S60" s="164"/>
      <c r="T60" s="164"/>
      <c r="U60" s="164"/>
      <c r="V60" s="164"/>
      <c r="W60" s="164"/>
    </row>
    <row r="61" spans="1:23" s="73" customFormat="1" ht="12.75">
      <c r="A61" s="38"/>
      <c r="B61" s="68"/>
      <c r="C61" s="150"/>
      <c r="D61" s="151"/>
      <c r="E61" s="155"/>
      <c r="F61" s="155"/>
      <c r="G61" s="164"/>
      <c r="H61" s="164"/>
      <c r="I61" s="164"/>
      <c r="J61" s="164"/>
      <c r="K61" s="164"/>
      <c r="L61" s="164"/>
      <c r="M61" s="164"/>
      <c r="N61" s="164"/>
      <c r="O61" s="164"/>
      <c r="P61" s="164"/>
      <c r="Q61" s="164"/>
      <c r="R61" s="164"/>
      <c r="S61" s="164"/>
      <c r="T61" s="164"/>
      <c r="U61" s="164"/>
      <c r="V61" s="164"/>
      <c r="W61" s="164"/>
    </row>
    <row r="62" spans="1:23" s="73" customFormat="1" ht="12.75">
      <c r="A62" s="38"/>
      <c r="B62" s="68" t="s">
        <v>139</v>
      </c>
      <c r="C62" s="150"/>
      <c r="D62" s="151"/>
      <c r="E62" s="155"/>
      <c r="F62" s="155"/>
      <c r="G62" s="164"/>
      <c r="H62" s="164"/>
      <c r="I62" s="164"/>
      <c r="J62" s="164"/>
      <c r="K62" s="164"/>
      <c r="L62" s="164"/>
      <c r="M62" s="164"/>
      <c r="N62" s="164"/>
      <c r="O62" s="164"/>
      <c r="P62" s="164"/>
      <c r="Q62" s="164"/>
      <c r="R62" s="164"/>
      <c r="S62" s="164"/>
      <c r="T62" s="164"/>
      <c r="U62" s="164"/>
      <c r="V62" s="164"/>
      <c r="W62" s="164"/>
    </row>
    <row r="63" spans="1:23" s="73" customFormat="1" ht="12.75">
      <c r="A63" s="38"/>
      <c r="B63" s="68" t="s">
        <v>140</v>
      </c>
      <c r="C63" s="150"/>
      <c r="D63" s="151"/>
      <c r="E63" s="155"/>
      <c r="F63" s="155"/>
      <c r="G63" s="164"/>
      <c r="H63" s="164"/>
      <c r="I63" s="164"/>
      <c r="J63" s="164"/>
      <c r="K63" s="164"/>
      <c r="L63" s="164"/>
      <c r="M63" s="164"/>
      <c r="N63" s="164"/>
      <c r="O63" s="164"/>
      <c r="P63" s="164"/>
      <c r="Q63" s="164"/>
      <c r="R63" s="164"/>
      <c r="S63" s="164"/>
      <c r="T63" s="164"/>
      <c r="U63" s="164"/>
      <c r="V63" s="164"/>
      <c r="W63" s="164"/>
    </row>
    <row r="64" spans="1:23" s="73" customFormat="1" ht="12.75">
      <c r="A64" s="38"/>
      <c r="B64" s="68" t="s">
        <v>141</v>
      </c>
      <c r="C64" s="150"/>
      <c r="D64" s="151"/>
      <c r="E64" s="155"/>
      <c r="F64" s="155"/>
      <c r="G64" s="164"/>
      <c r="H64" s="164"/>
      <c r="I64" s="164"/>
      <c r="J64" s="164"/>
      <c r="K64" s="164"/>
      <c r="L64" s="164"/>
      <c r="M64" s="164"/>
      <c r="N64" s="164"/>
      <c r="O64" s="164"/>
      <c r="P64" s="164"/>
      <c r="Q64" s="164"/>
      <c r="R64" s="164"/>
      <c r="S64" s="164"/>
      <c r="T64" s="164"/>
      <c r="U64" s="164"/>
      <c r="V64" s="164"/>
      <c r="W64" s="164"/>
    </row>
    <row r="65" spans="1:23" s="73" customFormat="1" ht="12.75">
      <c r="A65" s="38"/>
      <c r="B65" s="68"/>
      <c r="C65" s="150"/>
      <c r="D65" s="151"/>
      <c r="E65" s="155"/>
      <c r="F65" s="155"/>
      <c r="G65" s="164"/>
      <c r="H65" s="164"/>
      <c r="I65" s="164"/>
      <c r="J65" s="164"/>
      <c r="K65" s="164"/>
      <c r="L65" s="164"/>
      <c r="M65" s="164"/>
      <c r="N65" s="164"/>
      <c r="O65" s="164"/>
      <c r="P65" s="164"/>
      <c r="Q65" s="164"/>
      <c r="R65" s="164"/>
      <c r="S65" s="164"/>
      <c r="T65" s="164"/>
      <c r="U65" s="164"/>
      <c r="V65" s="164"/>
      <c r="W65" s="164"/>
    </row>
    <row r="66" spans="1:23" ht="12.75">
      <c r="A66" s="165"/>
      <c r="B66" s="166"/>
      <c r="C66" s="167"/>
      <c r="D66" s="168"/>
      <c r="E66" s="169"/>
      <c r="F66" s="169"/>
    </row>
    <row r="67" spans="1:23" s="73" customFormat="1" ht="72">
      <c r="A67" s="38">
        <f>MAX(A$1:$A66)+1</f>
        <v>1</v>
      </c>
      <c r="B67" s="149" t="s">
        <v>45</v>
      </c>
      <c r="C67" s="150" t="s">
        <v>8</v>
      </c>
      <c r="D67" s="151">
        <v>1</v>
      </c>
      <c r="E67" s="197"/>
      <c r="F67" s="152">
        <f>D67*E67</f>
        <v>0</v>
      </c>
      <c r="G67" s="164"/>
      <c r="H67" s="164"/>
      <c r="I67" s="164"/>
      <c r="J67" s="164"/>
      <c r="K67" s="164"/>
      <c r="L67" s="164"/>
      <c r="M67" s="164"/>
      <c r="N67" s="164"/>
      <c r="O67" s="164"/>
      <c r="P67" s="164"/>
      <c r="Q67" s="164"/>
      <c r="R67" s="164"/>
      <c r="S67" s="164"/>
      <c r="T67" s="164"/>
      <c r="U67" s="164"/>
      <c r="V67" s="164"/>
      <c r="W67" s="164"/>
    </row>
    <row r="68" spans="1:23" s="73" customFormat="1" ht="12.75">
      <c r="A68" s="38"/>
      <c r="B68" s="149"/>
      <c r="C68" s="150"/>
      <c r="D68" s="151"/>
      <c r="E68" s="218"/>
      <c r="F68" s="155"/>
      <c r="G68" s="164"/>
      <c r="H68" s="164"/>
      <c r="I68" s="164"/>
      <c r="J68" s="164"/>
      <c r="K68" s="164"/>
      <c r="L68" s="164"/>
      <c r="M68" s="164"/>
      <c r="N68" s="164"/>
      <c r="O68" s="164"/>
      <c r="P68" s="164"/>
      <c r="Q68" s="164"/>
      <c r="R68" s="164"/>
      <c r="S68" s="164"/>
      <c r="T68" s="164"/>
      <c r="U68" s="164"/>
      <c r="V68" s="164"/>
      <c r="W68" s="164"/>
    </row>
    <row r="69" spans="1:23" s="73" customFormat="1" ht="60">
      <c r="A69" s="38">
        <f>MAX(A$3:$A67)+1</f>
        <v>2</v>
      </c>
      <c r="B69" s="204" t="s">
        <v>258</v>
      </c>
      <c r="C69" s="150" t="s">
        <v>8</v>
      </c>
      <c r="D69" s="151">
        <v>1</v>
      </c>
      <c r="E69" s="205"/>
      <c r="F69" s="152">
        <f>D69*E69</f>
        <v>0</v>
      </c>
      <c r="G69" s="164"/>
      <c r="H69" s="164"/>
      <c r="I69" s="164"/>
      <c r="J69" s="164"/>
      <c r="K69" s="164"/>
      <c r="L69" s="164"/>
      <c r="M69" s="164"/>
      <c r="N69" s="164"/>
      <c r="O69" s="164"/>
      <c r="P69" s="164"/>
      <c r="Q69" s="164"/>
      <c r="R69" s="164"/>
      <c r="S69" s="164"/>
      <c r="T69" s="164"/>
      <c r="U69" s="164"/>
      <c r="V69" s="164"/>
      <c r="W69" s="164"/>
    </row>
    <row r="70" spans="1:23" s="73" customFormat="1" ht="12.75">
      <c r="A70" s="38"/>
      <c r="B70" s="170"/>
      <c r="C70" s="150"/>
      <c r="D70" s="151"/>
      <c r="E70" s="259"/>
      <c r="F70" s="152"/>
      <c r="G70" s="164"/>
      <c r="H70" s="164"/>
      <c r="I70" s="164"/>
      <c r="J70" s="164"/>
      <c r="K70" s="164"/>
      <c r="L70" s="164"/>
      <c r="M70" s="164"/>
      <c r="N70" s="164"/>
      <c r="O70" s="164"/>
      <c r="P70" s="164"/>
      <c r="Q70" s="164"/>
      <c r="R70" s="164"/>
      <c r="S70" s="164"/>
      <c r="T70" s="164"/>
      <c r="U70" s="164"/>
      <c r="V70" s="164"/>
      <c r="W70" s="164"/>
    </row>
    <row r="71" spans="1:23" s="73" customFormat="1" ht="96">
      <c r="A71" s="38">
        <f>MAX(A$3:$A69)+1</f>
        <v>3</v>
      </c>
      <c r="B71" s="93" t="s">
        <v>259</v>
      </c>
      <c r="C71" s="150" t="s">
        <v>8</v>
      </c>
      <c r="D71" s="151">
        <v>1</v>
      </c>
      <c r="E71" s="205"/>
      <c r="F71" s="152">
        <f>D71*E71</f>
        <v>0</v>
      </c>
      <c r="G71" s="164"/>
      <c r="H71" s="164"/>
      <c r="I71" s="164"/>
      <c r="J71" s="164"/>
      <c r="K71" s="164"/>
      <c r="L71" s="164"/>
      <c r="M71" s="164"/>
      <c r="N71" s="164"/>
      <c r="O71" s="164"/>
      <c r="P71" s="164"/>
      <c r="Q71" s="164"/>
      <c r="R71" s="164"/>
      <c r="S71" s="164"/>
      <c r="T71" s="164"/>
      <c r="U71" s="164"/>
      <c r="V71" s="164"/>
      <c r="W71" s="164"/>
    </row>
    <row r="72" spans="1:23" s="73" customFormat="1" ht="12.75">
      <c r="A72" s="38"/>
      <c r="B72" s="170"/>
      <c r="C72" s="150"/>
      <c r="D72" s="151"/>
      <c r="E72" s="260"/>
      <c r="F72" s="151"/>
      <c r="G72" s="164"/>
      <c r="H72" s="164"/>
      <c r="I72" s="164"/>
      <c r="J72" s="164"/>
      <c r="K72" s="164"/>
      <c r="L72" s="164"/>
      <c r="M72" s="164"/>
      <c r="N72" s="164"/>
      <c r="O72" s="164"/>
      <c r="P72" s="164"/>
      <c r="Q72" s="164"/>
      <c r="R72" s="164"/>
      <c r="S72" s="164"/>
      <c r="T72" s="164"/>
      <c r="U72" s="164"/>
      <c r="V72" s="164"/>
      <c r="W72" s="164"/>
    </row>
    <row r="73" spans="1:23" s="73" customFormat="1" ht="72">
      <c r="A73" s="38">
        <f>MAX(A$3:$A71)+1</f>
        <v>4</v>
      </c>
      <c r="B73" s="149" t="s">
        <v>190</v>
      </c>
      <c r="E73" s="218"/>
      <c r="G73" s="164"/>
      <c r="H73" s="164"/>
      <c r="I73" s="164"/>
      <c r="J73" s="164"/>
      <c r="K73" s="164"/>
      <c r="L73" s="164"/>
      <c r="M73" s="164"/>
      <c r="N73" s="164"/>
      <c r="O73" s="164"/>
      <c r="P73" s="164"/>
      <c r="Q73" s="164"/>
      <c r="R73" s="164"/>
      <c r="S73" s="164"/>
      <c r="T73" s="164"/>
      <c r="U73" s="164"/>
      <c r="V73" s="164"/>
      <c r="W73" s="164"/>
    </row>
    <row r="74" spans="1:23" s="73" customFormat="1" ht="36">
      <c r="A74" s="38"/>
      <c r="B74" s="149" t="s">
        <v>46</v>
      </c>
      <c r="C74" s="150" t="s">
        <v>35</v>
      </c>
      <c r="D74" s="151">
        <v>34</v>
      </c>
      <c r="E74" s="197"/>
      <c r="F74" s="152">
        <f>D74*E74</f>
        <v>0</v>
      </c>
      <c r="G74" s="164"/>
      <c r="H74" s="164"/>
      <c r="I74" s="164"/>
      <c r="J74" s="164"/>
      <c r="K74" s="164"/>
      <c r="L74" s="164"/>
      <c r="M74" s="164"/>
      <c r="N74" s="164"/>
      <c r="O74" s="164"/>
      <c r="P74" s="164"/>
      <c r="Q74" s="164"/>
      <c r="R74" s="164"/>
      <c r="S74" s="164"/>
      <c r="T74" s="164"/>
      <c r="U74" s="164"/>
      <c r="V74" s="164"/>
      <c r="W74" s="164"/>
    </row>
    <row r="75" spans="1:23" s="73" customFormat="1" ht="12.75">
      <c r="A75" s="38"/>
      <c r="B75" s="149"/>
      <c r="C75" s="150"/>
      <c r="D75" s="151"/>
      <c r="E75" s="218"/>
      <c r="F75" s="155"/>
      <c r="G75" s="164"/>
      <c r="H75" s="164"/>
      <c r="I75" s="164"/>
      <c r="J75" s="164"/>
      <c r="K75" s="164"/>
      <c r="L75" s="164"/>
      <c r="M75" s="164"/>
      <c r="N75" s="164"/>
      <c r="O75" s="164"/>
      <c r="P75" s="164"/>
      <c r="Q75" s="164"/>
      <c r="R75" s="164"/>
      <c r="S75" s="164"/>
      <c r="T75" s="164"/>
      <c r="U75" s="164"/>
      <c r="V75" s="164"/>
      <c r="W75" s="164"/>
    </row>
    <row r="76" spans="1:23" s="73" customFormat="1" ht="72">
      <c r="A76" s="38">
        <f>MAX(A$1:$A75)+1</f>
        <v>5</v>
      </c>
      <c r="B76" s="149" t="s">
        <v>165</v>
      </c>
      <c r="C76" s="150" t="s">
        <v>8</v>
      </c>
      <c r="D76" s="151">
        <v>1</v>
      </c>
      <c r="E76" s="197"/>
      <c r="F76" s="152">
        <f>D76*E76</f>
        <v>0</v>
      </c>
      <c r="G76" s="164"/>
      <c r="H76" s="164"/>
      <c r="I76" s="164"/>
      <c r="J76" s="164"/>
      <c r="K76" s="164"/>
      <c r="L76" s="164"/>
      <c r="M76" s="164"/>
      <c r="N76" s="164"/>
      <c r="O76" s="164"/>
      <c r="P76" s="164"/>
      <c r="Q76" s="164"/>
      <c r="R76" s="164"/>
      <c r="S76" s="164"/>
      <c r="T76" s="164"/>
      <c r="U76" s="164"/>
      <c r="V76" s="164"/>
      <c r="W76" s="164"/>
    </row>
    <row r="77" spans="1:23" s="73" customFormat="1" ht="12.75">
      <c r="A77" s="38"/>
      <c r="B77" s="149"/>
      <c r="C77" s="150"/>
      <c r="D77" s="151"/>
      <c r="E77" s="218"/>
      <c r="F77" s="155"/>
      <c r="G77" s="164"/>
      <c r="H77" s="164"/>
      <c r="I77" s="164"/>
      <c r="J77" s="164"/>
      <c r="K77" s="164"/>
      <c r="L77" s="164"/>
      <c r="M77" s="164"/>
      <c r="N77" s="164"/>
      <c r="O77" s="164"/>
      <c r="P77" s="164"/>
      <c r="Q77" s="164"/>
      <c r="R77" s="164"/>
      <c r="S77" s="164"/>
      <c r="T77" s="164"/>
      <c r="U77" s="164"/>
      <c r="V77" s="164"/>
      <c r="W77" s="164"/>
    </row>
    <row r="78" spans="1:23" s="73" customFormat="1" ht="60">
      <c r="A78" s="38">
        <f>MAX(A$1:$A77)+1</f>
        <v>6</v>
      </c>
      <c r="B78" s="99" t="s">
        <v>47</v>
      </c>
      <c r="C78" s="150" t="s">
        <v>8</v>
      </c>
      <c r="D78" s="151">
        <v>1</v>
      </c>
      <c r="E78" s="197"/>
      <c r="F78" s="152">
        <f>D78*E78</f>
        <v>0</v>
      </c>
      <c r="G78" s="164"/>
      <c r="H78" s="164"/>
      <c r="I78" s="164"/>
      <c r="J78" s="164"/>
      <c r="K78" s="164"/>
      <c r="L78" s="164"/>
      <c r="M78" s="164"/>
      <c r="N78" s="164"/>
      <c r="O78" s="164"/>
      <c r="P78" s="164"/>
      <c r="Q78" s="164"/>
      <c r="R78" s="164"/>
      <c r="S78" s="164"/>
      <c r="T78" s="164"/>
      <c r="U78" s="164"/>
      <c r="V78" s="164"/>
      <c r="W78" s="164"/>
    </row>
    <row r="79" spans="1:23" s="73" customFormat="1" ht="12.75">
      <c r="A79" s="38"/>
      <c r="B79" s="99"/>
      <c r="C79" s="150"/>
      <c r="D79" s="151"/>
      <c r="E79" s="218"/>
      <c r="F79" s="155"/>
      <c r="G79" s="164"/>
      <c r="H79" s="164"/>
      <c r="I79" s="164"/>
      <c r="J79" s="164"/>
      <c r="K79" s="164"/>
      <c r="L79" s="164"/>
      <c r="M79" s="164"/>
      <c r="N79" s="164"/>
      <c r="O79" s="164"/>
      <c r="P79" s="164"/>
      <c r="Q79" s="164"/>
      <c r="R79" s="164"/>
      <c r="S79" s="164"/>
      <c r="T79" s="164"/>
      <c r="U79" s="164"/>
      <c r="V79" s="164"/>
      <c r="W79" s="164"/>
    </row>
    <row r="80" spans="1:23" s="73" customFormat="1" ht="60">
      <c r="A80" s="38">
        <f>MAX(A$1:$A79)+1</f>
        <v>7</v>
      </c>
      <c r="B80" s="99" t="s">
        <v>166</v>
      </c>
      <c r="C80" s="150"/>
      <c r="D80" s="151"/>
      <c r="E80" s="218"/>
      <c r="F80" s="155"/>
      <c r="G80" s="164"/>
      <c r="H80" s="164"/>
      <c r="I80" s="164"/>
      <c r="J80" s="164"/>
      <c r="K80" s="164"/>
      <c r="L80" s="164"/>
      <c r="M80" s="164"/>
      <c r="N80" s="164"/>
      <c r="O80" s="164"/>
      <c r="P80" s="164"/>
      <c r="Q80" s="164"/>
      <c r="R80" s="164"/>
      <c r="S80" s="164"/>
      <c r="T80" s="164"/>
      <c r="U80" s="164"/>
      <c r="V80" s="164"/>
      <c r="W80" s="164"/>
    </row>
    <row r="81" spans="1:23" s="73" customFormat="1" ht="96">
      <c r="A81" s="38"/>
      <c r="B81" s="157" t="s">
        <v>98</v>
      </c>
      <c r="C81" s="150" t="s">
        <v>8</v>
      </c>
      <c r="D81" s="152">
        <v>1</v>
      </c>
      <c r="E81" s="197"/>
      <c r="F81" s="152">
        <f>D81*E81</f>
        <v>0</v>
      </c>
      <c r="G81" s="164"/>
      <c r="H81" s="164"/>
      <c r="I81" s="164"/>
      <c r="J81" s="164"/>
      <c r="K81" s="164"/>
      <c r="L81" s="164"/>
      <c r="M81" s="164"/>
      <c r="N81" s="164"/>
      <c r="O81" s="164"/>
      <c r="P81" s="164"/>
      <c r="Q81" s="164"/>
      <c r="R81" s="164"/>
      <c r="S81" s="164"/>
      <c r="T81" s="164"/>
      <c r="U81" s="164"/>
      <c r="V81" s="164"/>
      <c r="W81" s="164"/>
    </row>
    <row r="82" spans="1:23" s="73" customFormat="1" ht="12.75">
      <c r="A82" s="38"/>
      <c r="B82" s="99"/>
      <c r="C82" s="150"/>
      <c r="D82" s="151"/>
      <c r="E82" s="218"/>
      <c r="F82" s="155"/>
      <c r="G82" s="164"/>
      <c r="H82" s="164"/>
      <c r="I82" s="164"/>
      <c r="J82" s="164"/>
      <c r="K82" s="164"/>
      <c r="L82" s="164"/>
      <c r="M82" s="164"/>
      <c r="N82" s="164"/>
      <c r="O82" s="164"/>
      <c r="P82" s="164"/>
      <c r="Q82" s="164"/>
      <c r="R82" s="164"/>
      <c r="S82" s="164"/>
      <c r="T82" s="164"/>
      <c r="U82" s="164"/>
      <c r="V82" s="164"/>
      <c r="W82" s="164"/>
    </row>
    <row r="83" spans="1:23" s="73" customFormat="1" ht="24">
      <c r="A83" s="38">
        <f>MAX(A$1:$A82)+1</f>
        <v>8</v>
      </c>
      <c r="B83" s="157" t="s">
        <v>49</v>
      </c>
      <c r="C83" s="150" t="s">
        <v>8</v>
      </c>
      <c r="D83" s="151">
        <v>1</v>
      </c>
      <c r="E83" s="197"/>
      <c r="F83" s="152">
        <f>D83*E83</f>
        <v>0</v>
      </c>
      <c r="G83" s="164"/>
      <c r="H83" s="164"/>
      <c r="I83" s="164"/>
      <c r="J83" s="164"/>
      <c r="K83" s="164"/>
      <c r="L83" s="164"/>
      <c r="M83" s="164"/>
      <c r="N83" s="164"/>
      <c r="O83" s="164"/>
      <c r="P83" s="164"/>
      <c r="Q83" s="164"/>
      <c r="R83" s="164"/>
      <c r="S83" s="164"/>
      <c r="T83" s="164"/>
      <c r="U83" s="164"/>
      <c r="V83" s="164"/>
      <c r="W83" s="164"/>
    </row>
    <row r="84" spans="1:23" s="73" customFormat="1" ht="12.75">
      <c r="A84" s="38"/>
      <c r="B84" s="170"/>
      <c r="C84" s="150"/>
      <c r="D84" s="151"/>
      <c r="E84" s="218"/>
      <c r="F84" s="152"/>
      <c r="G84" s="164"/>
      <c r="H84" s="164"/>
      <c r="I84" s="164"/>
      <c r="J84" s="164"/>
      <c r="K84" s="164"/>
      <c r="L84" s="164"/>
      <c r="M84" s="164"/>
      <c r="N84" s="164"/>
      <c r="O84" s="164"/>
      <c r="P84" s="164"/>
      <c r="Q84" s="164"/>
      <c r="R84" s="164"/>
      <c r="S84" s="164"/>
      <c r="T84" s="164"/>
      <c r="U84" s="164"/>
      <c r="V84" s="164"/>
      <c r="W84" s="164"/>
    </row>
    <row r="85" spans="1:23" s="73" customFormat="1" ht="24">
      <c r="A85" s="38">
        <f>MAX(A$1:$A84)+1</f>
        <v>9</v>
      </c>
      <c r="B85" s="157" t="s">
        <v>168</v>
      </c>
      <c r="C85" s="150"/>
      <c r="D85" s="151"/>
      <c r="E85" s="218"/>
      <c r="F85" s="152"/>
      <c r="G85" s="164"/>
      <c r="H85" s="164"/>
      <c r="I85" s="164"/>
      <c r="J85" s="164"/>
      <c r="K85" s="164"/>
      <c r="L85" s="164"/>
      <c r="M85" s="164"/>
      <c r="N85" s="164"/>
      <c r="O85" s="164"/>
      <c r="P85" s="164"/>
      <c r="Q85" s="164"/>
      <c r="R85" s="164"/>
      <c r="S85" s="164"/>
      <c r="T85" s="164"/>
      <c r="U85" s="164"/>
      <c r="V85" s="164"/>
      <c r="W85" s="164"/>
    </row>
    <row r="86" spans="1:23" s="73" customFormat="1" ht="36">
      <c r="A86" s="38"/>
      <c r="B86" s="157" t="s">
        <v>99</v>
      </c>
      <c r="C86" s="150" t="s">
        <v>8</v>
      </c>
      <c r="D86" s="151">
        <v>1</v>
      </c>
      <c r="E86" s="197"/>
      <c r="F86" s="152">
        <f>D86*E86</f>
        <v>0</v>
      </c>
      <c r="G86" s="164"/>
      <c r="H86" s="164"/>
      <c r="I86" s="164"/>
      <c r="J86" s="164"/>
      <c r="K86" s="164"/>
      <c r="L86" s="164"/>
      <c r="M86" s="164"/>
      <c r="N86" s="164"/>
      <c r="O86" s="164"/>
      <c r="P86" s="164"/>
      <c r="Q86" s="164"/>
      <c r="R86" s="164"/>
      <c r="S86" s="164"/>
      <c r="T86" s="164"/>
      <c r="U86" s="164"/>
      <c r="V86" s="164"/>
      <c r="W86" s="164"/>
    </row>
    <row r="87" spans="1:23" s="73" customFormat="1" ht="12" customHeight="1">
      <c r="A87" s="38"/>
      <c r="B87" s="157"/>
      <c r="C87" s="150"/>
      <c r="D87" s="151"/>
      <c r="E87" s="218"/>
      <c r="F87" s="152"/>
      <c r="G87" s="164"/>
      <c r="H87" s="164"/>
      <c r="I87" s="164"/>
      <c r="J87" s="164"/>
      <c r="K87" s="164"/>
      <c r="L87" s="164"/>
      <c r="M87" s="164"/>
      <c r="N87" s="164"/>
      <c r="O87" s="164"/>
      <c r="P87" s="164"/>
      <c r="Q87" s="164"/>
      <c r="R87" s="164"/>
      <c r="S87" s="164"/>
      <c r="T87" s="164"/>
      <c r="U87" s="164"/>
      <c r="V87" s="164"/>
      <c r="W87" s="164"/>
    </row>
    <row r="88" spans="1:23" s="207" customFormat="1" ht="97.5" customHeight="1">
      <c r="A88" s="269">
        <f>MAX(A$1:$A87)+1</f>
        <v>10</v>
      </c>
      <c r="B88" s="281" t="s">
        <v>142</v>
      </c>
      <c r="C88" s="270"/>
      <c r="D88" s="206"/>
      <c r="E88" s="282"/>
      <c r="F88" s="208">
        <f>D88*E88</f>
        <v>0</v>
      </c>
      <c r="G88" s="222"/>
      <c r="H88" s="222"/>
      <c r="I88" s="222"/>
      <c r="J88" s="222"/>
      <c r="K88" s="222"/>
      <c r="L88" s="222"/>
      <c r="M88" s="222"/>
      <c r="N88" s="222"/>
      <c r="O88" s="222"/>
      <c r="P88" s="222"/>
      <c r="Q88" s="222"/>
      <c r="R88" s="222"/>
      <c r="S88" s="222"/>
      <c r="T88" s="222"/>
      <c r="U88" s="222"/>
      <c r="V88" s="222"/>
      <c r="W88" s="222"/>
    </row>
    <row r="89" spans="1:23" s="207" customFormat="1" ht="60">
      <c r="A89" s="269"/>
      <c r="B89" s="281" t="s">
        <v>104</v>
      </c>
      <c r="C89" s="270"/>
      <c r="D89" s="206"/>
      <c r="E89" s="282"/>
      <c r="F89" s="208">
        <f t="shared" ref="F89:F90" si="0">D89*E89</f>
        <v>0</v>
      </c>
      <c r="G89" s="222"/>
      <c r="H89" s="222"/>
      <c r="I89" s="222"/>
      <c r="J89" s="222"/>
      <c r="K89" s="222"/>
      <c r="L89" s="222"/>
      <c r="M89" s="222"/>
      <c r="N89" s="222"/>
      <c r="O89" s="222"/>
      <c r="P89" s="222"/>
      <c r="Q89" s="222"/>
      <c r="R89" s="222"/>
      <c r="S89" s="222"/>
      <c r="T89" s="222"/>
      <c r="U89" s="222"/>
      <c r="V89" s="222"/>
      <c r="W89" s="222"/>
    </row>
    <row r="90" spans="1:23" s="207" customFormat="1" ht="48">
      <c r="A90" s="269"/>
      <c r="B90" s="283" t="s">
        <v>105</v>
      </c>
      <c r="C90" s="270" t="s">
        <v>8</v>
      </c>
      <c r="D90" s="206">
        <v>1</v>
      </c>
      <c r="E90" s="271"/>
      <c r="F90" s="208">
        <f t="shared" si="0"/>
        <v>0</v>
      </c>
      <c r="G90" s="222"/>
      <c r="H90" s="222"/>
      <c r="I90" s="222"/>
      <c r="J90" s="222"/>
      <c r="K90" s="222"/>
      <c r="L90" s="222"/>
      <c r="M90" s="222"/>
      <c r="N90" s="222"/>
      <c r="O90" s="222"/>
      <c r="P90" s="222"/>
      <c r="Q90" s="222"/>
      <c r="R90" s="222"/>
      <c r="S90" s="222"/>
      <c r="T90" s="222"/>
      <c r="U90" s="222"/>
      <c r="V90" s="222"/>
      <c r="W90" s="222"/>
    </row>
    <row r="91" spans="1:23" s="73" customFormat="1" ht="12.75">
      <c r="A91" s="38"/>
      <c r="B91" s="157"/>
      <c r="C91" s="150"/>
      <c r="D91" s="151"/>
      <c r="E91" s="218"/>
      <c r="F91" s="152"/>
      <c r="G91" s="164"/>
      <c r="H91" s="164"/>
      <c r="I91" s="164"/>
      <c r="J91" s="164"/>
      <c r="K91" s="164"/>
      <c r="L91" s="164"/>
      <c r="M91" s="164"/>
      <c r="N91" s="164"/>
      <c r="O91" s="164"/>
      <c r="P91" s="164"/>
      <c r="Q91" s="164"/>
      <c r="R91" s="164"/>
      <c r="S91" s="164"/>
      <c r="T91" s="164"/>
      <c r="U91" s="164"/>
      <c r="V91" s="164"/>
      <c r="W91" s="164"/>
    </row>
    <row r="92" spans="1:23" s="73" customFormat="1" ht="72">
      <c r="A92" s="38">
        <f>MAX(A$1:$A91)+1</f>
        <v>11</v>
      </c>
      <c r="B92" s="157" t="s">
        <v>167</v>
      </c>
      <c r="C92" s="150" t="s">
        <v>8</v>
      </c>
      <c r="D92" s="151">
        <v>1</v>
      </c>
      <c r="E92" s="197"/>
      <c r="F92" s="152">
        <f>D92*E92</f>
        <v>0</v>
      </c>
      <c r="G92" s="164"/>
      <c r="H92" s="164"/>
      <c r="I92" s="164"/>
      <c r="J92" s="164"/>
      <c r="K92" s="164"/>
      <c r="L92" s="164"/>
      <c r="M92" s="164"/>
      <c r="N92" s="164"/>
      <c r="O92" s="164"/>
      <c r="P92" s="164"/>
      <c r="Q92" s="164"/>
      <c r="R92" s="164"/>
      <c r="S92" s="164"/>
      <c r="T92" s="164"/>
      <c r="U92" s="164"/>
      <c r="V92" s="164"/>
      <c r="W92" s="164"/>
    </row>
    <row r="93" spans="1:23" s="73" customFormat="1" ht="12.75">
      <c r="A93" s="38"/>
      <c r="B93" s="157"/>
      <c r="C93" s="150"/>
      <c r="D93" s="151"/>
      <c r="E93" s="203"/>
      <c r="F93" s="152"/>
      <c r="G93" s="164"/>
      <c r="H93" s="164"/>
      <c r="I93" s="164"/>
      <c r="J93" s="164"/>
      <c r="K93" s="164"/>
      <c r="L93" s="164"/>
      <c r="M93" s="164"/>
      <c r="N93" s="164"/>
      <c r="O93" s="164"/>
      <c r="P93" s="164"/>
      <c r="Q93" s="164"/>
      <c r="R93" s="164"/>
      <c r="S93" s="164"/>
      <c r="T93" s="164"/>
      <c r="U93" s="164"/>
      <c r="V93" s="164"/>
      <c r="W93" s="164"/>
    </row>
    <row r="94" spans="1:23" s="74" customFormat="1" ht="60">
      <c r="A94" s="38">
        <f>MAX(A$1:$A93)+1</f>
        <v>12</v>
      </c>
      <c r="B94" s="171" t="s">
        <v>127</v>
      </c>
      <c r="E94" s="261"/>
      <c r="G94" s="164"/>
      <c r="H94" s="164"/>
      <c r="I94" s="164"/>
      <c r="J94" s="164"/>
      <c r="K94" s="164"/>
      <c r="L94" s="164"/>
      <c r="M94" s="164"/>
      <c r="N94" s="164"/>
      <c r="O94" s="164"/>
      <c r="P94" s="164"/>
      <c r="Q94" s="164"/>
      <c r="R94" s="164"/>
      <c r="S94" s="164"/>
      <c r="T94" s="164"/>
      <c r="U94" s="164"/>
      <c r="V94" s="164"/>
      <c r="W94" s="164"/>
    </row>
    <row r="95" spans="1:23" s="74" customFormat="1" ht="60">
      <c r="A95" s="175"/>
      <c r="B95" s="184" t="s">
        <v>187</v>
      </c>
      <c r="C95" s="150" t="s">
        <v>8</v>
      </c>
      <c r="D95" s="152">
        <v>1</v>
      </c>
      <c r="E95" s="197"/>
      <c r="F95" s="152">
        <f>D95*E95</f>
        <v>0</v>
      </c>
      <c r="G95" s="164"/>
      <c r="H95" s="164"/>
      <c r="I95" s="164"/>
      <c r="J95" s="164"/>
      <c r="K95" s="164"/>
      <c r="L95" s="164"/>
      <c r="M95" s="164"/>
      <c r="N95" s="164"/>
      <c r="O95" s="164"/>
      <c r="P95" s="164"/>
      <c r="Q95" s="164"/>
      <c r="R95" s="164"/>
      <c r="S95" s="164"/>
      <c r="T95" s="164"/>
      <c r="U95" s="164"/>
      <c r="V95" s="164"/>
      <c r="W95" s="164"/>
    </row>
    <row r="96" spans="1:23" s="73" customFormat="1" ht="13.5" thickBot="1">
      <c r="A96" s="38"/>
      <c r="B96" s="157"/>
      <c r="C96" s="150"/>
      <c r="D96" s="151"/>
      <c r="E96" s="152"/>
      <c r="F96" s="152"/>
      <c r="G96" s="164"/>
      <c r="H96" s="164"/>
      <c r="I96" s="164"/>
      <c r="J96" s="164"/>
      <c r="K96" s="164"/>
      <c r="L96" s="164"/>
      <c r="M96" s="164"/>
      <c r="N96" s="164"/>
      <c r="O96" s="164"/>
      <c r="P96" s="164"/>
      <c r="Q96" s="164"/>
      <c r="R96" s="164"/>
      <c r="S96" s="164"/>
      <c r="T96" s="164"/>
      <c r="U96" s="164"/>
      <c r="V96" s="164"/>
      <c r="W96" s="164"/>
    </row>
    <row r="97" spans="1:23" s="49" customFormat="1" ht="14.25" thickTop="1" thickBot="1">
      <c r="A97" s="98"/>
      <c r="B97" s="104" t="str">
        <f>+CONCATENATE("REKAPITULACIJA - ",B7)</f>
        <v>REKAPITULACIJA - SPLOŠNO</v>
      </c>
      <c r="C97" s="105"/>
      <c r="D97" s="79"/>
      <c r="E97" s="94"/>
      <c r="F97" s="94">
        <f>SUM(F66:F96)</f>
        <v>0</v>
      </c>
      <c r="G97" s="164"/>
      <c r="H97" s="164"/>
      <c r="I97" s="164"/>
      <c r="J97" s="164"/>
      <c r="K97" s="164"/>
      <c r="L97" s="164"/>
      <c r="M97" s="164"/>
      <c r="N97" s="164"/>
      <c r="O97" s="164"/>
      <c r="P97" s="164"/>
      <c r="Q97" s="164"/>
      <c r="R97" s="164"/>
      <c r="S97" s="164"/>
      <c r="T97" s="164"/>
      <c r="U97" s="164"/>
      <c r="V97" s="164"/>
      <c r="W97" s="164"/>
    </row>
    <row r="98" spans="1:23" s="49" customFormat="1" ht="13.5" thickTop="1">
      <c r="A98" s="101"/>
      <c r="B98" s="159"/>
      <c r="C98" s="160"/>
      <c r="D98" s="103"/>
      <c r="E98" s="50"/>
      <c r="F98" s="50"/>
      <c r="G98" s="164"/>
      <c r="H98" s="164"/>
      <c r="I98" s="164"/>
      <c r="J98" s="164"/>
      <c r="K98" s="164"/>
      <c r="L98" s="164"/>
      <c r="M98" s="164"/>
      <c r="N98" s="164"/>
      <c r="O98" s="164"/>
      <c r="P98" s="164"/>
      <c r="Q98" s="164"/>
      <c r="R98" s="164"/>
      <c r="S98" s="164"/>
      <c r="T98" s="164"/>
      <c r="U98" s="164"/>
      <c r="V98" s="164"/>
      <c r="W98" s="164"/>
    </row>
    <row r="99" spans="1:23" s="49" customFormat="1" ht="12.75">
      <c r="A99" s="101"/>
      <c r="B99" s="102"/>
      <c r="C99" s="41"/>
      <c r="D99" s="103"/>
      <c r="E99" s="50"/>
      <c r="F99" s="76"/>
      <c r="G99" s="164"/>
      <c r="H99" s="164"/>
      <c r="I99" s="164"/>
      <c r="J99" s="164"/>
      <c r="K99" s="164"/>
      <c r="L99" s="164"/>
      <c r="M99" s="164"/>
      <c r="N99" s="164"/>
      <c r="O99" s="164"/>
      <c r="P99" s="164"/>
      <c r="Q99" s="164"/>
      <c r="R99" s="164"/>
      <c r="S99" s="164"/>
      <c r="T99" s="164"/>
      <c r="U99" s="164"/>
      <c r="V99" s="164"/>
      <c r="W99" s="164"/>
    </row>
    <row r="100" spans="1:23" s="74" customFormat="1" ht="12.75">
      <c r="A100" s="78"/>
      <c r="B100" s="85"/>
      <c r="C100" s="39"/>
      <c r="D100" s="45"/>
      <c r="E100" s="28"/>
      <c r="F100" s="28"/>
      <c r="G100" s="164"/>
      <c r="H100" s="164"/>
      <c r="I100" s="164"/>
      <c r="J100" s="164"/>
      <c r="K100" s="164"/>
      <c r="L100" s="164"/>
      <c r="M100" s="164"/>
      <c r="N100" s="164"/>
      <c r="O100" s="164"/>
      <c r="P100" s="164"/>
      <c r="Q100" s="164"/>
      <c r="R100" s="164"/>
      <c r="S100" s="164"/>
      <c r="T100" s="164"/>
      <c r="U100" s="164"/>
      <c r="V100" s="164"/>
      <c r="W100" s="164"/>
    </row>
    <row r="101" spans="1:23" s="73" customFormat="1">
      <c r="A101" s="92"/>
      <c r="B101" s="46"/>
      <c r="C101" s="39"/>
      <c r="D101" s="40"/>
      <c r="E101" s="28"/>
      <c r="F101" s="28"/>
      <c r="G101" s="164"/>
      <c r="H101" s="164"/>
      <c r="I101" s="164"/>
      <c r="J101" s="164"/>
      <c r="K101" s="164"/>
      <c r="L101" s="164"/>
      <c r="M101" s="164"/>
      <c r="N101" s="164"/>
      <c r="O101" s="164"/>
      <c r="P101" s="164"/>
      <c r="Q101" s="164"/>
      <c r="R101" s="164"/>
      <c r="S101" s="164"/>
      <c r="T101" s="164"/>
      <c r="U101" s="164"/>
      <c r="V101" s="164"/>
      <c r="W101" s="164"/>
    </row>
    <row r="102" spans="1:23" s="73" customFormat="1">
      <c r="A102" s="92"/>
      <c r="B102" s="46"/>
      <c r="C102" s="39"/>
      <c r="D102" s="40"/>
      <c r="E102" s="28"/>
      <c r="F102" s="28"/>
      <c r="G102" s="164"/>
      <c r="H102" s="164"/>
      <c r="I102" s="164"/>
      <c r="J102" s="164"/>
      <c r="K102" s="164"/>
      <c r="L102" s="164"/>
      <c r="M102" s="164"/>
      <c r="N102" s="164"/>
      <c r="O102" s="164"/>
      <c r="P102" s="164"/>
      <c r="Q102" s="164"/>
      <c r="R102" s="164"/>
      <c r="S102" s="164"/>
      <c r="T102" s="164"/>
      <c r="U102" s="164"/>
      <c r="V102" s="164"/>
      <c r="W102" s="164"/>
    </row>
  </sheetData>
  <sheetProtection algorithmName="SHA-512" hashValue="BAx/Y6YihyhIMRY5xfKyMUG3xpFiWAvrQUmyHUDPY+CfkzWibMrWeEyO6A6vJLsdcOw4lj1Slz6MM38z3iPmZg==" saltValue="Yo4HlDuG7sZe7COOaEvidw==" spinCount="100000" sheet="1" formatCells="0" formatColumns="0" formatRows="0"/>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 Splošno&amp;C&amp;"Arial,Navadno"&amp;P/&amp;N&amp;R&amp;"Arial,Krepko"&amp;20 3/1&amp;"Arial,Poševno"&amp;8
št. projekta: 14090-00
15119-00</oddFooter>
  </headerFooter>
  <rowBreaks count="3" manualBreakCount="3">
    <brk id="65" max="16383" man="1"/>
    <brk id="83" max="5" man="1"/>
    <brk id="101"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00B050"/>
  </sheetPr>
  <dimension ref="A1:W320"/>
  <sheetViews>
    <sheetView showZeros="0" view="pageBreakPreview" topLeftCell="A124" zoomScaleNormal="100" zoomScaleSheetLayoutView="100" workbookViewId="0">
      <selection activeCell="E80" sqref="E80"/>
    </sheetView>
  </sheetViews>
  <sheetFormatPr defaultColWidth="9" defaultRowHeight="12"/>
  <cols>
    <col min="1" max="1" width="4.42578125" style="13" customWidth="1"/>
    <col min="2" max="2" width="40.7109375" style="15" customWidth="1"/>
    <col min="3" max="3" width="4" style="1" customWidth="1"/>
    <col min="4" max="4" width="10.7109375" style="57" customWidth="1"/>
    <col min="5" max="5" width="14.42578125" style="80" customWidth="1"/>
    <col min="6" max="6" width="14.140625" style="51" customWidth="1"/>
    <col min="7" max="7" width="3.28515625" style="164" customWidth="1"/>
    <col min="8" max="8" width="31.140625" style="164" customWidth="1"/>
    <col min="9" max="9" width="18.42578125" style="164" customWidth="1"/>
    <col min="10" max="23" width="9" style="164"/>
    <col min="24" max="16384" width="9" style="12"/>
  </cols>
  <sheetData>
    <row r="1" spans="1:23" s="5" customFormat="1">
      <c r="D1" s="52"/>
      <c r="E1" s="52"/>
      <c r="F1" s="28"/>
      <c r="G1" s="164"/>
      <c r="H1" s="164"/>
      <c r="I1" s="164"/>
      <c r="J1" s="164"/>
      <c r="K1" s="164"/>
      <c r="L1" s="164"/>
      <c r="M1" s="164"/>
      <c r="N1" s="164"/>
      <c r="O1" s="164"/>
      <c r="P1" s="164"/>
      <c r="Q1" s="164"/>
      <c r="R1" s="164"/>
      <c r="S1" s="164"/>
      <c r="T1" s="164"/>
      <c r="U1" s="164"/>
      <c r="V1" s="164"/>
      <c r="W1" s="164"/>
    </row>
    <row r="2" spans="1:23" s="5" customFormat="1">
      <c r="A2" s="23"/>
      <c r="B2" s="23"/>
      <c r="C2" s="23"/>
      <c r="D2" s="53"/>
      <c r="E2" s="53"/>
      <c r="F2" s="28"/>
      <c r="G2" s="164"/>
      <c r="H2" s="164"/>
      <c r="I2" s="164"/>
      <c r="J2" s="164"/>
      <c r="K2" s="164"/>
      <c r="L2" s="164"/>
      <c r="M2" s="164"/>
      <c r="N2" s="164"/>
      <c r="O2" s="164"/>
      <c r="P2" s="164"/>
      <c r="Q2" s="164"/>
      <c r="R2" s="164"/>
      <c r="S2" s="164"/>
      <c r="T2" s="164"/>
      <c r="U2" s="164"/>
      <c r="V2" s="164"/>
      <c r="W2" s="164"/>
    </row>
    <row r="3" spans="1:23" s="5" customFormat="1">
      <c r="D3" s="52"/>
      <c r="E3" s="52"/>
      <c r="F3" s="28"/>
      <c r="G3" s="164"/>
      <c r="H3" s="164"/>
      <c r="I3" s="164"/>
      <c r="J3" s="164"/>
      <c r="K3" s="164"/>
      <c r="L3" s="164"/>
      <c r="M3" s="164"/>
      <c r="N3" s="164"/>
      <c r="O3" s="164"/>
      <c r="P3" s="164"/>
      <c r="Q3" s="164"/>
      <c r="R3" s="164"/>
      <c r="S3" s="164"/>
      <c r="T3" s="164"/>
      <c r="U3" s="164"/>
      <c r="V3" s="164"/>
      <c r="W3" s="164"/>
    </row>
    <row r="4" spans="1:23" s="6" customFormat="1" ht="12.75">
      <c r="A4" s="95"/>
      <c r="B4" s="26" t="s">
        <v>9</v>
      </c>
      <c r="C4" s="27" t="s">
        <v>2</v>
      </c>
      <c r="D4" s="54" t="s">
        <v>3</v>
      </c>
      <c r="E4" s="54" t="s">
        <v>4</v>
      </c>
      <c r="F4" s="77" t="s">
        <v>5</v>
      </c>
      <c r="G4" s="164"/>
      <c r="H4" s="164"/>
      <c r="I4" s="164"/>
      <c r="J4" s="164"/>
      <c r="K4" s="164"/>
      <c r="L4" s="164"/>
      <c r="M4" s="164"/>
      <c r="N4" s="164"/>
      <c r="O4" s="164"/>
      <c r="P4" s="164"/>
      <c r="Q4" s="164"/>
      <c r="R4" s="164"/>
      <c r="S4" s="164"/>
      <c r="T4" s="164"/>
      <c r="U4" s="164"/>
      <c r="V4" s="164"/>
      <c r="W4" s="164"/>
    </row>
    <row r="5" spans="1:23" s="14" customFormat="1">
      <c r="A5" s="24"/>
      <c r="B5" s="17" t="s">
        <v>0</v>
      </c>
      <c r="C5" s="25"/>
      <c r="D5" s="55"/>
      <c r="E5" s="86"/>
      <c r="F5" s="28"/>
      <c r="G5" s="164"/>
      <c r="H5" s="164"/>
      <c r="I5" s="164"/>
      <c r="J5" s="164"/>
      <c r="K5" s="164"/>
      <c r="L5" s="164"/>
      <c r="M5" s="164"/>
      <c r="N5" s="164"/>
      <c r="O5" s="164"/>
      <c r="P5" s="164"/>
      <c r="Q5" s="164"/>
      <c r="R5" s="164"/>
      <c r="S5" s="164"/>
      <c r="T5" s="164"/>
      <c r="U5" s="164"/>
      <c r="V5" s="164"/>
      <c r="W5" s="164"/>
    </row>
    <row r="6" spans="1:23" ht="13.5">
      <c r="A6" s="96"/>
      <c r="B6" s="72"/>
      <c r="C6" s="48"/>
      <c r="D6" s="56"/>
      <c r="E6" s="87"/>
      <c r="F6" s="28"/>
    </row>
    <row r="7" spans="1:23" ht="13.5">
      <c r="A7" s="96" t="s">
        <v>169</v>
      </c>
      <c r="B7" s="66" t="s">
        <v>158</v>
      </c>
      <c r="C7" s="48"/>
      <c r="D7" s="56"/>
      <c r="E7" s="87"/>
      <c r="F7" s="28"/>
    </row>
    <row r="8" spans="1:23" ht="13.5">
      <c r="A8" s="96"/>
      <c r="B8" s="66"/>
      <c r="C8" s="48"/>
      <c r="D8" s="56"/>
      <c r="E8" s="87"/>
      <c r="F8" s="28"/>
    </row>
    <row r="9" spans="1:23" s="49" customFormat="1" ht="12.75">
      <c r="A9" s="101"/>
      <c r="B9" s="159"/>
      <c r="C9" s="160"/>
      <c r="D9" s="103"/>
      <c r="E9" s="50"/>
      <c r="F9" s="50"/>
      <c r="G9" s="164"/>
      <c r="H9" s="164"/>
      <c r="I9" s="164"/>
      <c r="J9" s="164"/>
      <c r="K9" s="164"/>
      <c r="L9" s="164"/>
      <c r="M9" s="164"/>
      <c r="N9" s="164"/>
      <c r="O9" s="164"/>
      <c r="P9" s="164"/>
      <c r="Q9" s="164"/>
      <c r="R9" s="164"/>
      <c r="S9" s="164"/>
      <c r="T9" s="164"/>
      <c r="U9" s="164"/>
      <c r="V9" s="164"/>
      <c r="W9" s="164"/>
    </row>
    <row r="10" spans="1:23" ht="12.75">
      <c r="A10" s="165"/>
      <c r="B10" s="166" t="s">
        <v>170</v>
      </c>
      <c r="C10" s="167"/>
      <c r="D10" s="168"/>
      <c r="E10" s="169"/>
      <c r="F10" s="169"/>
    </row>
    <row r="11" spans="1:23" s="73" customFormat="1" ht="12.75">
      <c r="A11" s="38"/>
      <c r="B11" s="149"/>
      <c r="C11" s="150"/>
      <c r="D11" s="151"/>
      <c r="E11" s="262"/>
      <c r="F11" s="155"/>
      <c r="G11" s="164"/>
      <c r="H11" s="164"/>
      <c r="I11" s="164"/>
      <c r="J11" s="164"/>
      <c r="K11" s="164"/>
      <c r="L11" s="164"/>
      <c r="M11" s="164"/>
      <c r="N11" s="164"/>
      <c r="O11" s="164"/>
      <c r="P11" s="164"/>
      <c r="Q11" s="164"/>
      <c r="R11" s="164"/>
      <c r="S11" s="164"/>
      <c r="T11" s="164"/>
      <c r="U11" s="164"/>
      <c r="V11" s="164"/>
      <c r="W11" s="164"/>
    </row>
    <row r="12" spans="1:23" s="73" customFormat="1" ht="48">
      <c r="A12" s="272">
        <f>MAX(A$1:$A11)+1</f>
        <v>1</v>
      </c>
      <c r="B12" s="273" t="s">
        <v>104</v>
      </c>
      <c r="C12" s="274"/>
      <c r="D12" s="274"/>
      <c r="E12" s="274"/>
      <c r="F12" s="274"/>
      <c r="G12" s="164"/>
      <c r="H12" s="164"/>
      <c r="I12" s="164"/>
      <c r="J12" s="164"/>
      <c r="K12" s="164"/>
      <c r="L12" s="164"/>
      <c r="M12" s="164"/>
      <c r="N12" s="164"/>
      <c r="O12" s="164"/>
      <c r="P12" s="164"/>
      <c r="Q12" s="164"/>
      <c r="R12" s="164"/>
      <c r="S12" s="164"/>
      <c r="T12" s="164"/>
      <c r="U12" s="164"/>
      <c r="V12" s="164"/>
      <c r="W12" s="164"/>
    </row>
    <row r="13" spans="1:23" s="73" customFormat="1" ht="36">
      <c r="A13" s="272"/>
      <c r="B13" s="276" t="s">
        <v>105</v>
      </c>
      <c r="C13" s="277"/>
      <c r="D13" s="278"/>
      <c r="E13" s="280"/>
      <c r="F13" s="279">
        <f>D13*E13</f>
        <v>0</v>
      </c>
      <c r="G13" s="164"/>
      <c r="H13" s="164"/>
      <c r="I13" s="164"/>
      <c r="J13" s="164"/>
      <c r="K13" s="164"/>
      <c r="L13" s="164"/>
      <c r="M13" s="164"/>
      <c r="N13" s="164"/>
      <c r="O13" s="164"/>
      <c r="P13" s="164"/>
      <c r="Q13" s="164"/>
      <c r="R13" s="164"/>
      <c r="S13" s="164"/>
      <c r="T13" s="164"/>
      <c r="U13" s="164"/>
      <c r="V13" s="164"/>
      <c r="W13" s="164"/>
    </row>
    <row r="14" spans="1:23" s="73" customFormat="1" ht="12.75">
      <c r="A14" s="38"/>
      <c r="B14" s="171"/>
      <c r="C14" s="150"/>
      <c r="D14" s="151"/>
      <c r="E14" s="203"/>
      <c r="F14" s="152"/>
      <c r="G14" s="164"/>
      <c r="H14" s="164"/>
      <c r="I14" s="164"/>
      <c r="J14" s="164"/>
      <c r="K14" s="164"/>
      <c r="L14" s="164"/>
      <c r="M14" s="164"/>
      <c r="N14" s="164"/>
      <c r="O14" s="164"/>
      <c r="P14" s="164"/>
      <c r="Q14" s="164"/>
      <c r="R14" s="164"/>
      <c r="S14" s="164"/>
      <c r="T14" s="164"/>
      <c r="U14" s="164"/>
      <c r="V14" s="164"/>
      <c r="W14" s="164"/>
    </row>
    <row r="15" spans="1:23" s="73" customFormat="1" ht="36">
      <c r="A15" s="38">
        <f>MAX(A$1:$A13)+1</f>
        <v>2</v>
      </c>
      <c r="B15" s="99" t="s">
        <v>163</v>
      </c>
      <c r="D15" s="151"/>
      <c r="E15" s="259"/>
      <c r="F15" s="152"/>
      <c r="G15" s="164"/>
      <c r="H15" s="164"/>
      <c r="I15" s="164"/>
      <c r="J15" s="164"/>
      <c r="K15" s="164"/>
      <c r="L15" s="164"/>
      <c r="M15" s="164"/>
      <c r="N15" s="164"/>
      <c r="O15" s="164"/>
      <c r="P15" s="164"/>
      <c r="Q15" s="164"/>
      <c r="R15" s="164"/>
      <c r="S15" s="164"/>
      <c r="T15" s="164"/>
      <c r="U15" s="164"/>
      <c r="V15" s="164"/>
      <c r="W15" s="164"/>
    </row>
    <row r="16" spans="1:23" s="73" customFormat="1" ht="36">
      <c r="A16" s="38"/>
      <c r="B16" s="99" t="s">
        <v>50</v>
      </c>
      <c r="C16" s="150" t="s">
        <v>51</v>
      </c>
      <c r="D16" s="151">
        <v>990</v>
      </c>
      <c r="E16" s="197"/>
      <c r="F16" s="152">
        <f>D16*E16</f>
        <v>0</v>
      </c>
      <c r="G16" s="164"/>
      <c r="H16" s="202"/>
      <c r="I16" s="164"/>
      <c r="J16" s="164"/>
      <c r="K16" s="164"/>
      <c r="L16" s="164"/>
      <c r="M16" s="164"/>
      <c r="N16" s="164"/>
      <c r="O16" s="164"/>
      <c r="P16" s="164"/>
      <c r="Q16" s="164"/>
      <c r="R16" s="164"/>
      <c r="S16" s="164"/>
      <c r="T16" s="164"/>
      <c r="U16" s="164"/>
      <c r="V16" s="164"/>
      <c r="W16" s="164"/>
    </row>
    <row r="17" spans="1:23" s="73" customFormat="1" ht="12.75">
      <c r="A17" s="38"/>
      <c r="B17" s="99"/>
      <c r="C17" s="150"/>
      <c r="D17" s="151"/>
      <c r="E17" s="203"/>
      <c r="F17" s="152"/>
      <c r="G17" s="164"/>
      <c r="H17" s="202"/>
      <c r="I17" s="164"/>
      <c r="J17" s="164"/>
      <c r="K17" s="164"/>
      <c r="L17" s="164"/>
      <c r="M17" s="164"/>
      <c r="N17" s="164"/>
      <c r="O17" s="164"/>
      <c r="P17" s="164"/>
      <c r="Q17" s="164"/>
      <c r="R17" s="164"/>
      <c r="S17" s="164"/>
      <c r="T17" s="164"/>
      <c r="U17" s="164"/>
      <c r="V17" s="164"/>
      <c r="W17" s="164"/>
    </row>
    <row r="18" spans="1:23" s="73" customFormat="1" ht="60">
      <c r="A18" s="38">
        <f>MAX(A$1:$A17)+1</f>
        <v>3</v>
      </c>
      <c r="B18" s="99" t="s">
        <v>164</v>
      </c>
      <c r="C18" s="150" t="s">
        <v>34</v>
      </c>
      <c r="D18" s="151">
        <v>14</v>
      </c>
      <c r="E18" s="197"/>
      <c r="F18" s="152">
        <f>D18*E18</f>
        <v>0</v>
      </c>
      <c r="G18" s="164"/>
      <c r="H18" s="164"/>
      <c r="I18" s="164"/>
      <c r="J18" s="164"/>
      <c r="K18" s="164"/>
      <c r="L18" s="164"/>
      <c r="M18" s="164"/>
      <c r="N18" s="164"/>
      <c r="O18" s="164"/>
      <c r="P18" s="164"/>
      <c r="Q18" s="164"/>
      <c r="R18" s="164"/>
      <c r="S18" s="164"/>
      <c r="T18" s="164"/>
      <c r="U18" s="164"/>
      <c r="V18" s="164"/>
      <c r="W18" s="164"/>
    </row>
    <row r="19" spans="1:23" s="73" customFormat="1" ht="12.75">
      <c r="A19" s="38"/>
      <c r="B19" s="99"/>
      <c r="C19" s="150"/>
      <c r="D19" s="151"/>
      <c r="E19" s="262"/>
      <c r="F19" s="155"/>
      <c r="G19" s="164"/>
      <c r="H19" s="164"/>
      <c r="I19" s="164"/>
      <c r="J19" s="164"/>
      <c r="K19" s="164"/>
      <c r="L19" s="164"/>
      <c r="M19" s="164"/>
      <c r="N19" s="164"/>
      <c r="O19" s="164"/>
      <c r="P19" s="164"/>
      <c r="Q19" s="164"/>
      <c r="R19" s="164"/>
      <c r="S19" s="164"/>
      <c r="T19" s="164"/>
      <c r="U19" s="164"/>
      <c r="V19" s="164"/>
      <c r="W19" s="164"/>
    </row>
    <row r="20" spans="1:23" s="73" customFormat="1" ht="36">
      <c r="A20" s="38">
        <f>MAX(A$1:$A19)+1</f>
        <v>4</v>
      </c>
      <c r="B20" s="99" t="s">
        <v>106</v>
      </c>
      <c r="C20" s="150" t="s">
        <v>48</v>
      </c>
      <c r="D20" s="151">
        <v>10</v>
      </c>
      <c r="E20" s="197"/>
      <c r="F20" s="152">
        <f>D20*E20</f>
        <v>0</v>
      </c>
      <c r="G20" s="164"/>
      <c r="H20" s="164"/>
      <c r="I20" s="164"/>
      <c r="J20" s="164"/>
      <c r="K20" s="164"/>
      <c r="L20" s="164"/>
      <c r="M20" s="164"/>
      <c r="N20" s="164"/>
      <c r="O20" s="164"/>
      <c r="P20" s="164"/>
      <c r="Q20" s="164"/>
      <c r="R20" s="164"/>
      <c r="S20" s="164"/>
      <c r="T20" s="164"/>
      <c r="U20" s="164"/>
      <c r="V20" s="164"/>
      <c r="W20" s="164"/>
    </row>
    <row r="21" spans="1:23" s="73" customFormat="1" ht="12.75">
      <c r="A21" s="38"/>
      <c r="B21" s="170"/>
      <c r="C21" s="150"/>
      <c r="D21" s="151"/>
      <c r="E21" s="259"/>
      <c r="F21" s="3"/>
      <c r="G21" s="164"/>
      <c r="H21" s="164"/>
      <c r="I21" s="164"/>
      <c r="J21" s="164"/>
      <c r="K21" s="164"/>
      <c r="L21" s="164"/>
      <c r="M21" s="164"/>
      <c r="N21" s="164"/>
      <c r="O21" s="164"/>
      <c r="P21" s="164"/>
      <c r="Q21" s="164"/>
      <c r="R21" s="164"/>
      <c r="S21" s="164"/>
      <c r="T21" s="164"/>
      <c r="U21" s="164"/>
      <c r="V21" s="164"/>
      <c r="W21" s="164"/>
    </row>
    <row r="22" spans="1:23" s="174" customFormat="1" ht="24">
      <c r="A22" s="38">
        <f>MAX(A$1:$A21)+1</f>
        <v>5</v>
      </c>
      <c r="B22" s="99" t="s">
        <v>218</v>
      </c>
      <c r="C22" s="173"/>
      <c r="D22" s="152"/>
      <c r="E22" s="218"/>
      <c r="F22" s="152"/>
      <c r="G22" s="164"/>
      <c r="H22" s="164"/>
      <c r="I22" s="164"/>
      <c r="J22" s="164"/>
      <c r="K22" s="164"/>
      <c r="L22" s="164"/>
      <c r="M22" s="164"/>
      <c r="N22" s="164"/>
      <c r="O22" s="164"/>
      <c r="P22" s="164"/>
      <c r="Q22" s="164"/>
      <c r="R22" s="164"/>
      <c r="S22" s="164"/>
      <c r="T22" s="164"/>
      <c r="U22" s="164"/>
      <c r="V22" s="164"/>
      <c r="W22" s="164"/>
    </row>
    <row r="23" spans="1:23" s="174" customFormat="1" ht="48">
      <c r="A23" s="38"/>
      <c r="B23" s="99" t="s">
        <v>58</v>
      </c>
      <c r="C23" s="173" t="s">
        <v>51</v>
      </c>
      <c r="D23" s="151">
        <v>390</v>
      </c>
      <c r="E23" s="197"/>
      <c r="F23" s="152">
        <f>D23*E23</f>
        <v>0</v>
      </c>
      <c r="G23" s="164"/>
      <c r="H23" s="164"/>
      <c r="I23" s="164"/>
      <c r="J23" s="164"/>
      <c r="K23" s="164"/>
      <c r="L23" s="164"/>
      <c r="M23" s="164"/>
      <c r="N23" s="164"/>
      <c r="O23" s="164"/>
      <c r="P23" s="164"/>
      <c r="Q23" s="164"/>
      <c r="R23" s="164"/>
      <c r="S23" s="164"/>
      <c r="T23" s="164"/>
      <c r="U23" s="164"/>
      <c r="V23" s="164"/>
      <c r="W23" s="164"/>
    </row>
    <row r="24" spans="1:23" s="174" customFormat="1" ht="12.75">
      <c r="A24" s="38"/>
      <c r="B24" s="99"/>
      <c r="C24" s="173"/>
      <c r="D24" s="151"/>
      <c r="E24" s="203"/>
      <c r="F24" s="152"/>
      <c r="G24" s="164"/>
      <c r="H24" s="164"/>
      <c r="I24" s="164"/>
      <c r="J24" s="164"/>
      <c r="K24" s="164"/>
      <c r="L24" s="164"/>
      <c r="M24" s="164"/>
      <c r="N24" s="164"/>
      <c r="O24" s="164"/>
      <c r="P24" s="164"/>
      <c r="Q24" s="164"/>
      <c r="R24" s="164"/>
      <c r="S24" s="164"/>
      <c r="T24" s="164"/>
      <c r="U24" s="164"/>
      <c r="V24" s="164"/>
      <c r="W24" s="164"/>
    </row>
    <row r="25" spans="1:23" s="174" customFormat="1" ht="63" customHeight="1">
      <c r="A25" s="38">
        <f>MAX(A$1:$A24)+1</f>
        <v>6</v>
      </c>
      <c r="B25" s="251" t="s">
        <v>188</v>
      </c>
      <c r="C25" s="173"/>
      <c r="D25" s="183"/>
      <c r="E25" s="218"/>
      <c r="F25" s="152"/>
      <c r="H25" s="212"/>
    </row>
    <row r="26" spans="1:23" s="174" customFormat="1" ht="12.75">
      <c r="A26" s="182" t="s">
        <v>52</v>
      </c>
      <c r="B26" s="252" t="s">
        <v>189</v>
      </c>
      <c r="C26" s="173" t="s">
        <v>48</v>
      </c>
      <c r="D26" s="183">
        <v>400</v>
      </c>
      <c r="E26" s="197"/>
      <c r="F26" s="152">
        <f>D26*E26</f>
        <v>0</v>
      </c>
      <c r="H26" s="164"/>
    </row>
    <row r="27" spans="1:23" s="174" customFormat="1" ht="12.75">
      <c r="A27" s="182"/>
      <c r="B27" s="252"/>
      <c r="C27" s="173"/>
      <c r="D27" s="183"/>
      <c r="E27" s="203"/>
      <c r="F27" s="152"/>
      <c r="H27" s="164"/>
    </row>
    <row r="28" spans="1:23" s="174" customFormat="1" ht="84">
      <c r="A28" s="38">
        <f>MAX(A$1:$A27)+1</f>
        <v>7</v>
      </c>
      <c r="B28" s="251" t="s">
        <v>219</v>
      </c>
      <c r="C28" s="173" t="s">
        <v>34</v>
      </c>
      <c r="D28" s="183">
        <v>7</v>
      </c>
      <c r="E28" s="197"/>
      <c r="F28" s="152">
        <f>D28*E28</f>
        <v>0</v>
      </c>
      <c r="H28" s="164"/>
    </row>
    <row r="29" spans="1:23" s="73" customFormat="1" ht="12.75">
      <c r="A29" s="38"/>
      <c r="B29" s="170"/>
      <c r="C29" s="173"/>
      <c r="D29" s="151"/>
      <c r="E29" s="218"/>
      <c r="F29" s="152"/>
      <c r="G29" s="164"/>
      <c r="H29" s="164"/>
      <c r="I29" s="164"/>
      <c r="J29" s="164"/>
      <c r="K29" s="164"/>
      <c r="L29" s="164"/>
      <c r="M29" s="164"/>
      <c r="N29" s="164"/>
      <c r="O29" s="164"/>
      <c r="P29" s="164"/>
      <c r="Q29" s="164"/>
      <c r="R29" s="164"/>
      <c r="S29" s="164"/>
      <c r="T29" s="164"/>
      <c r="U29" s="164"/>
      <c r="V29" s="164"/>
      <c r="W29" s="164"/>
    </row>
    <row r="30" spans="1:23" s="73" customFormat="1" ht="108">
      <c r="A30" s="38">
        <f>MAX(A$1:$A29)+1</f>
        <v>8</v>
      </c>
      <c r="B30" s="99" t="s">
        <v>220</v>
      </c>
      <c r="C30" s="150" t="s">
        <v>8</v>
      </c>
      <c r="D30" s="151">
        <v>1</v>
      </c>
      <c r="E30" s="197"/>
      <c r="F30" s="152">
        <f>D30*E30</f>
        <v>0</v>
      </c>
      <c r="G30" s="164"/>
      <c r="H30" s="164"/>
      <c r="I30" s="164"/>
      <c r="J30" s="164"/>
      <c r="K30" s="164"/>
      <c r="L30" s="164"/>
      <c r="M30" s="164"/>
      <c r="N30" s="164"/>
      <c r="O30" s="164"/>
      <c r="P30" s="164"/>
      <c r="Q30" s="164"/>
      <c r="R30" s="164"/>
      <c r="S30" s="164"/>
      <c r="T30" s="164"/>
      <c r="U30" s="164"/>
      <c r="V30" s="164"/>
      <c r="W30" s="164"/>
    </row>
    <row r="31" spans="1:23" s="73" customFormat="1" ht="12.75">
      <c r="A31" s="38"/>
      <c r="B31" s="99"/>
      <c r="C31" s="150"/>
      <c r="D31" s="151"/>
      <c r="E31" s="262"/>
      <c r="F31" s="155"/>
      <c r="G31" s="164"/>
      <c r="H31" s="164"/>
      <c r="I31" s="164"/>
      <c r="J31" s="164"/>
      <c r="K31" s="164"/>
      <c r="L31" s="164"/>
      <c r="M31" s="164"/>
      <c r="N31" s="164"/>
      <c r="O31" s="164"/>
      <c r="P31" s="164"/>
      <c r="Q31" s="164"/>
      <c r="R31" s="164"/>
      <c r="S31" s="164"/>
      <c r="T31" s="164"/>
      <c r="U31" s="164"/>
      <c r="V31" s="164"/>
      <c r="W31" s="164"/>
    </row>
    <row r="32" spans="1:23" s="73" customFormat="1" ht="108">
      <c r="A32" s="38">
        <f>MAX(A$1:$A31)+1</f>
        <v>9</v>
      </c>
      <c r="B32" s="99" t="s">
        <v>266</v>
      </c>
      <c r="C32" s="150" t="s">
        <v>8</v>
      </c>
      <c r="D32" s="151">
        <v>1</v>
      </c>
      <c r="E32" s="197"/>
      <c r="F32" s="152">
        <f>D32*E32</f>
        <v>0</v>
      </c>
      <c r="G32" s="164"/>
      <c r="H32" s="164"/>
      <c r="I32" s="164"/>
      <c r="J32" s="164"/>
      <c r="K32" s="164"/>
      <c r="L32" s="164"/>
      <c r="M32" s="164"/>
      <c r="N32" s="164"/>
      <c r="O32" s="164"/>
      <c r="P32" s="164"/>
      <c r="Q32" s="164"/>
      <c r="R32" s="164"/>
      <c r="S32" s="164"/>
      <c r="T32" s="164"/>
      <c r="U32" s="164"/>
      <c r="V32" s="164"/>
      <c r="W32" s="164"/>
    </row>
    <row r="33" spans="1:23" s="73" customFormat="1" ht="13.5" thickBot="1">
      <c r="A33" s="38"/>
      <c r="B33" s="99"/>
      <c r="C33" s="150"/>
      <c r="D33" s="151"/>
      <c r="E33" s="262"/>
      <c r="F33" s="155"/>
      <c r="G33" s="164"/>
      <c r="H33" s="220"/>
      <c r="I33" s="164"/>
      <c r="J33" s="164"/>
      <c r="K33" s="164"/>
      <c r="L33" s="164"/>
      <c r="M33" s="164"/>
      <c r="N33" s="164"/>
      <c r="O33" s="164"/>
      <c r="P33" s="164"/>
      <c r="Q33" s="164"/>
      <c r="R33" s="164"/>
      <c r="S33" s="164"/>
      <c r="T33" s="164"/>
      <c r="U33" s="164"/>
      <c r="V33" s="164"/>
      <c r="W33" s="164"/>
    </row>
    <row r="34" spans="1:23" s="49" customFormat="1" ht="27" thickTop="1" thickBot="1">
      <c r="A34" s="98"/>
      <c r="B34" s="104" t="str">
        <f>+CONCATENATE("REKAPITULACIJA - ",B10)</f>
        <v>REKAPITULACIJA - B2.1. PRIPRAVLJALNA DELA</v>
      </c>
      <c r="C34" s="105"/>
      <c r="D34" s="79"/>
      <c r="E34" s="263"/>
      <c r="F34" s="94">
        <f>SUM(F10:F33)</f>
        <v>0</v>
      </c>
      <c r="G34" s="164"/>
      <c r="H34" s="221"/>
      <c r="I34" s="164"/>
      <c r="J34" s="164"/>
      <c r="K34" s="164"/>
      <c r="L34" s="164"/>
      <c r="M34" s="164"/>
      <c r="N34" s="164"/>
      <c r="O34" s="164"/>
      <c r="P34" s="164"/>
      <c r="Q34" s="164"/>
      <c r="R34" s="164"/>
      <c r="S34" s="164"/>
      <c r="T34" s="164"/>
      <c r="U34" s="164"/>
      <c r="V34" s="164"/>
      <c r="W34" s="164"/>
    </row>
    <row r="35" spans="1:23" s="73" customFormat="1" ht="13.5" thickTop="1">
      <c r="A35" s="38"/>
      <c r="B35" s="153"/>
      <c r="C35" s="150"/>
      <c r="D35" s="151"/>
      <c r="E35" s="259"/>
      <c r="F35" s="3"/>
      <c r="G35" s="164"/>
      <c r="H35" s="164"/>
      <c r="I35" s="164"/>
      <c r="J35" s="164"/>
      <c r="K35" s="164"/>
      <c r="L35" s="164"/>
      <c r="M35" s="164"/>
      <c r="N35" s="164"/>
      <c r="O35" s="164"/>
      <c r="P35" s="164"/>
      <c r="Q35" s="164"/>
      <c r="R35" s="164"/>
      <c r="S35" s="164"/>
      <c r="T35" s="164"/>
      <c r="U35" s="164"/>
      <c r="V35" s="164"/>
      <c r="W35" s="164"/>
    </row>
    <row r="36" spans="1:23" ht="12.75">
      <c r="A36" s="165"/>
      <c r="B36" s="166" t="s">
        <v>173</v>
      </c>
      <c r="C36" s="167"/>
      <c r="D36" s="168"/>
      <c r="E36" s="135"/>
      <c r="F36" s="169"/>
    </row>
    <row r="37" spans="1:23" s="74" customFormat="1" ht="12.75">
      <c r="A37" s="175" t="s">
        <v>6</v>
      </c>
      <c r="B37" s="176"/>
      <c r="C37" s="177"/>
      <c r="D37" s="177"/>
      <c r="E37" s="264"/>
      <c r="F37" s="177"/>
      <c r="G37" s="164"/>
      <c r="H37" s="164"/>
      <c r="I37" s="164"/>
      <c r="J37" s="164"/>
      <c r="K37" s="164"/>
      <c r="L37" s="164"/>
      <c r="M37" s="164"/>
      <c r="N37" s="164"/>
      <c r="O37" s="164"/>
      <c r="P37" s="164"/>
      <c r="Q37" s="164"/>
      <c r="R37" s="164"/>
      <c r="S37" s="164"/>
      <c r="T37" s="164"/>
      <c r="U37" s="164"/>
      <c r="V37" s="164"/>
      <c r="W37" s="164"/>
    </row>
    <row r="38" spans="1:23" s="74" customFormat="1" ht="48">
      <c r="A38" s="38">
        <f>MAX(A$1:$A37)+1</f>
        <v>10</v>
      </c>
      <c r="B38" s="157" t="s">
        <v>221</v>
      </c>
      <c r="C38" s="173" t="s">
        <v>48</v>
      </c>
      <c r="D38" s="152">
        <v>900</v>
      </c>
      <c r="E38" s="197"/>
      <c r="F38" s="152">
        <f>D38*E38</f>
        <v>0</v>
      </c>
      <c r="G38" s="164"/>
      <c r="H38" s="164"/>
      <c r="I38" s="164"/>
      <c r="J38" s="164"/>
      <c r="K38" s="164"/>
      <c r="L38" s="164"/>
      <c r="M38" s="164"/>
      <c r="N38" s="164"/>
      <c r="O38" s="164"/>
      <c r="P38" s="164"/>
      <c r="Q38" s="164"/>
      <c r="R38" s="164"/>
      <c r="S38" s="164"/>
      <c r="T38" s="164"/>
      <c r="U38" s="164"/>
      <c r="V38" s="164"/>
      <c r="W38" s="164"/>
    </row>
    <row r="39" spans="1:23" s="73" customFormat="1" ht="12.75">
      <c r="A39" s="38"/>
      <c r="B39" s="170"/>
      <c r="C39" s="173"/>
      <c r="D39" s="152"/>
      <c r="E39" s="218"/>
      <c r="F39" s="152"/>
      <c r="G39" s="164"/>
      <c r="H39" s="164"/>
      <c r="I39" s="164"/>
      <c r="J39" s="164"/>
      <c r="K39" s="164"/>
      <c r="L39" s="164"/>
      <c r="M39" s="164"/>
      <c r="N39" s="164"/>
      <c r="O39" s="164"/>
      <c r="P39" s="164"/>
      <c r="Q39" s="164"/>
      <c r="R39" s="164"/>
      <c r="S39" s="164"/>
      <c r="T39" s="164"/>
      <c r="U39" s="164"/>
      <c r="V39" s="164"/>
      <c r="W39" s="164"/>
    </row>
    <row r="40" spans="1:23" s="74" customFormat="1" ht="60">
      <c r="A40" s="38">
        <f>MAX(A$1:$A39)+1</f>
        <v>11</v>
      </c>
      <c r="B40" s="157" t="s">
        <v>222</v>
      </c>
      <c r="C40" s="173" t="s">
        <v>34</v>
      </c>
      <c r="D40" s="152">
        <v>48</v>
      </c>
      <c r="E40" s="197"/>
      <c r="F40" s="152">
        <f>D40*E40</f>
        <v>0</v>
      </c>
      <c r="G40" s="164"/>
      <c r="H40" s="164"/>
      <c r="I40" s="164"/>
      <c r="J40" s="164"/>
      <c r="K40" s="164"/>
      <c r="L40" s="164"/>
      <c r="M40" s="164"/>
      <c r="N40" s="164"/>
      <c r="O40" s="164"/>
      <c r="P40" s="164"/>
      <c r="Q40" s="164"/>
      <c r="R40" s="164"/>
      <c r="S40" s="164"/>
      <c r="T40" s="164"/>
      <c r="U40" s="164"/>
      <c r="V40" s="164"/>
      <c r="W40" s="164"/>
    </row>
    <row r="41" spans="1:23" s="73" customFormat="1" ht="12.75">
      <c r="A41" s="38"/>
      <c r="B41" s="170"/>
      <c r="C41" s="173"/>
      <c r="D41" s="152"/>
      <c r="E41" s="218"/>
      <c r="F41" s="152"/>
      <c r="G41" s="164"/>
      <c r="H41" s="164"/>
      <c r="I41" s="164"/>
      <c r="J41" s="164"/>
      <c r="K41" s="164"/>
      <c r="L41" s="164"/>
      <c r="M41" s="164"/>
      <c r="N41" s="164"/>
      <c r="O41" s="164"/>
      <c r="P41" s="164"/>
      <c r="Q41" s="164"/>
      <c r="R41" s="164"/>
      <c r="S41" s="164"/>
      <c r="T41" s="164"/>
      <c r="U41" s="164"/>
      <c r="V41" s="164"/>
      <c r="W41" s="164"/>
    </row>
    <row r="42" spans="1:23" s="74" customFormat="1" ht="60">
      <c r="A42" s="38">
        <f>MAX(A$1:$A41)+1</f>
        <v>12</v>
      </c>
      <c r="B42" s="157" t="s">
        <v>223</v>
      </c>
      <c r="C42" s="173" t="s">
        <v>34</v>
      </c>
      <c r="D42" s="152">
        <v>48</v>
      </c>
      <c r="E42" s="197"/>
      <c r="F42" s="152">
        <f>D42*E42</f>
        <v>0</v>
      </c>
      <c r="G42" s="164"/>
      <c r="H42" s="164"/>
      <c r="I42" s="164"/>
      <c r="J42" s="164"/>
      <c r="K42" s="164"/>
      <c r="L42" s="164"/>
      <c r="M42" s="164"/>
      <c r="N42" s="164"/>
      <c r="O42" s="164"/>
      <c r="P42" s="164"/>
      <c r="Q42" s="164"/>
      <c r="R42" s="164"/>
      <c r="S42" s="164"/>
      <c r="T42" s="164"/>
      <c r="U42" s="164"/>
      <c r="V42" s="164"/>
      <c r="W42" s="164"/>
    </row>
    <row r="43" spans="1:23" s="73" customFormat="1" ht="13.5" thickBot="1">
      <c r="A43" s="38"/>
      <c r="B43" s="170"/>
      <c r="C43" s="173"/>
      <c r="D43" s="152"/>
      <c r="E43" s="218"/>
      <c r="F43" s="152"/>
      <c r="G43" s="164"/>
      <c r="H43" s="164"/>
      <c r="I43" s="164"/>
      <c r="J43" s="164"/>
      <c r="K43" s="164"/>
      <c r="L43" s="164"/>
      <c r="M43" s="164"/>
      <c r="N43" s="164"/>
      <c r="O43" s="164"/>
      <c r="P43" s="164"/>
      <c r="Q43" s="164"/>
      <c r="R43" s="164"/>
      <c r="S43" s="164"/>
      <c r="T43" s="164"/>
      <c r="U43" s="164"/>
      <c r="V43" s="164"/>
      <c r="W43" s="164"/>
    </row>
    <row r="44" spans="1:23" s="49" customFormat="1" ht="14.25" thickTop="1" thickBot="1">
      <c r="A44" s="98"/>
      <c r="B44" s="104" t="str">
        <f>+CONCATENATE("REKAPITULACIJA - ",B36)</f>
        <v>REKAPITULACIJA - B2.2. GEODETSKA DELA</v>
      </c>
      <c r="C44" s="105"/>
      <c r="D44" s="79"/>
      <c r="E44" s="263"/>
      <c r="F44" s="94">
        <f>SUM(F36:F43)</f>
        <v>0</v>
      </c>
      <c r="G44" s="164"/>
      <c r="H44" s="164"/>
      <c r="I44" s="164"/>
      <c r="J44" s="164"/>
      <c r="K44" s="164"/>
      <c r="L44" s="164"/>
      <c r="M44" s="164"/>
      <c r="N44" s="164"/>
      <c r="O44" s="164"/>
      <c r="P44" s="164"/>
      <c r="Q44" s="164"/>
      <c r="R44" s="164"/>
      <c r="S44" s="164"/>
      <c r="T44" s="164"/>
      <c r="U44" s="164"/>
      <c r="V44" s="164"/>
      <c r="W44" s="164"/>
    </row>
    <row r="45" spans="1:23" s="73" customFormat="1" ht="13.5" thickTop="1">
      <c r="A45" s="38"/>
      <c r="B45" s="153"/>
      <c r="C45" s="150"/>
      <c r="D45" s="151"/>
      <c r="E45" s="259"/>
      <c r="F45" s="3"/>
      <c r="G45" s="164"/>
      <c r="H45" s="164"/>
      <c r="I45" s="164"/>
      <c r="J45" s="164"/>
      <c r="K45" s="164"/>
      <c r="L45" s="164"/>
      <c r="M45" s="164"/>
      <c r="N45" s="164"/>
      <c r="O45" s="164"/>
      <c r="P45" s="164"/>
      <c r="Q45" s="164"/>
      <c r="R45" s="164"/>
      <c r="S45" s="164"/>
      <c r="T45" s="164"/>
      <c r="U45" s="164"/>
      <c r="V45" s="164"/>
      <c r="W45" s="164"/>
    </row>
    <row r="46" spans="1:23" ht="12.75">
      <c r="A46" s="165"/>
      <c r="B46" s="166" t="s">
        <v>174</v>
      </c>
      <c r="C46" s="167"/>
      <c r="D46" s="168"/>
      <c r="E46" s="135"/>
      <c r="F46" s="169"/>
    </row>
    <row r="47" spans="1:23" s="73" customFormat="1" ht="12.75">
      <c r="A47" s="38"/>
      <c r="B47" s="178"/>
      <c r="C47" s="150"/>
      <c r="D47" s="151"/>
      <c r="E47" s="259"/>
      <c r="F47" s="155"/>
      <c r="G47" s="164"/>
      <c r="H47" s="164"/>
      <c r="I47" s="164"/>
      <c r="J47" s="164"/>
      <c r="K47" s="164"/>
      <c r="L47" s="164"/>
      <c r="M47" s="164"/>
      <c r="N47" s="164"/>
      <c r="O47" s="164"/>
      <c r="P47" s="164"/>
      <c r="Q47" s="164"/>
      <c r="R47" s="164"/>
      <c r="S47" s="164"/>
      <c r="T47" s="164"/>
      <c r="U47" s="164"/>
      <c r="V47" s="164"/>
      <c r="W47" s="164"/>
    </row>
    <row r="48" spans="1:23" s="73" customFormat="1" ht="60">
      <c r="A48" s="38">
        <f>MAX(A$1:$A47)+1</f>
        <v>13</v>
      </c>
      <c r="B48" s="153" t="s">
        <v>224</v>
      </c>
      <c r="C48" s="150" t="s">
        <v>10</v>
      </c>
      <c r="D48" s="151">
        <v>653</v>
      </c>
      <c r="E48" s="197"/>
      <c r="F48" s="152">
        <f>D48*E48</f>
        <v>0</v>
      </c>
      <c r="G48" s="164"/>
      <c r="H48" s="241"/>
      <c r="I48" s="164"/>
      <c r="J48" s="164"/>
      <c r="K48" s="164"/>
      <c r="L48" s="164"/>
      <c r="M48" s="164"/>
      <c r="N48" s="164"/>
      <c r="O48" s="164"/>
      <c r="P48" s="164"/>
      <c r="Q48" s="164"/>
      <c r="R48" s="164"/>
      <c r="S48" s="164"/>
      <c r="T48" s="164"/>
      <c r="U48" s="164"/>
      <c r="V48" s="164"/>
      <c r="W48" s="164"/>
    </row>
    <row r="49" spans="1:23" s="73" customFormat="1" ht="12.75">
      <c r="A49" s="38"/>
      <c r="B49" s="170"/>
      <c r="C49" s="150"/>
      <c r="D49" s="151"/>
      <c r="E49" s="259"/>
      <c r="F49" s="152"/>
      <c r="G49" s="164"/>
      <c r="H49" s="241"/>
      <c r="I49" s="164"/>
      <c r="J49" s="164"/>
      <c r="K49" s="164"/>
      <c r="L49" s="164"/>
      <c r="M49" s="164"/>
      <c r="N49" s="164"/>
      <c r="O49" s="164"/>
      <c r="P49" s="164"/>
      <c r="Q49" s="164"/>
      <c r="R49" s="164"/>
      <c r="S49" s="164"/>
      <c r="T49" s="164"/>
      <c r="U49" s="164"/>
      <c r="V49" s="164"/>
      <c r="W49" s="164"/>
    </row>
    <row r="50" spans="1:23" s="73" customFormat="1" ht="24">
      <c r="A50" s="38">
        <f>MAX(A$1:$A49)+1</f>
        <v>14</v>
      </c>
      <c r="B50" s="157" t="s">
        <v>119</v>
      </c>
      <c r="E50" s="262"/>
      <c r="F50" s="152"/>
      <c r="G50" s="164"/>
      <c r="H50" s="241"/>
      <c r="I50" s="164"/>
      <c r="J50" s="164"/>
      <c r="K50" s="164"/>
      <c r="L50" s="164"/>
      <c r="M50" s="164"/>
      <c r="N50" s="164"/>
      <c r="O50" s="164"/>
      <c r="P50" s="164"/>
      <c r="Q50" s="164"/>
      <c r="R50" s="164"/>
      <c r="S50" s="164"/>
      <c r="T50" s="164"/>
      <c r="U50" s="164"/>
      <c r="V50" s="164"/>
      <c r="W50" s="164"/>
    </row>
    <row r="51" spans="1:23" s="73" customFormat="1" ht="72">
      <c r="A51" s="38"/>
      <c r="B51" s="154" t="s">
        <v>204</v>
      </c>
      <c r="C51" s="150" t="s">
        <v>10</v>
      </c>
      <c r="D51" s="151">
        <v>1330</v>
      </c>
      <c r="E51" s="197"/>
      <c r="F51" s="3">
        <f>D51*E51</f>
        <v>0</v>
      </c>
      <c r="G51" s="164"/>
      <c r="H51" s="241"/>
      <c r="I51" s="164"/>
      <c r="J51" s="164"/>
      <c r="K51" s="164"/>
      <c r="L51" s="164"/>
      <c r="M51" s="164"/>
      <c r="N51" s="164"/>
      <c r="O51" s="164"/>
      <c r="P51" s="164"/>
      <c r="Q51" s="164"/>
      <c r="R51" s="164"/>
      <c r="S51" s="164"/>
      <c r="T51" s="164"/>
      <c r="U51" s="164"/>
      <c r="V51" s="164"/>
      <c r="W51" s="164"/>
    </row>
    <row r="52" spans="1:23" s="73" customFormat="1" ht="12.75">
      <c r="A52" s="38"/>
      <c r="B52" s="154"/>
      <c r="C52" s="150"/>
      <c r="D52" s="151"/>
      <c r="E52" s="259"/>
      <c r="F52" s="3"/>
      <c r="G52" s="164"/>
      <c r="H52" s="164"/>
      <c r="I52" s="164"/>
      <c r="J52" s="164"/>
      <c r="K52" s="164"/>
      <c r="L52" s="164"/>
      <c r="M52" s="164"/>
      <c r="N52" s="164"/>
      <c r="O52" s="164"/>
      <c r="P52" s="164"/>
      <c r="Q52" s="164"/>
      <c r="R52" s="164"/>
      <c r="S52" s="164"/>
      <c r="T52" s="164"/>
      <c r="U52" s="164"/>
      <c r="V52" s="164"/>
      <c r="W52" s="164"/>
    </row>
    <row r="53" spans="1:23" s="174" customFormat="1" ht="72">
      <c r="A53" s="38">
        <f>MAX(A$1:$A52)+1</f>
        <v>15</v>
      </c>
      <c r="B53" s="172" t="s">
        <v>118</v>
      </c>
      <c r="C53" s="173" t="s">
        <v>10</v>
      </c>
      <c r="D53" s="152">
        <v>845</v>
      </c>
      <c r="E53" s="197"/>
      <c r="F53" s="152">
        <f>D53*E53</f>
        <v>0</v>
      </c>
      <c r="G53" s="164"/>
      <c r="H53" s="164"/>
      <c r="I53" s="164"/>
      <c r="J53" s="164"/>
      <c r="K53" s="164"/>
      <c r="L53" s="164"/>
      <c r="M53" s="164"/>
      <c r="N53" s="164"/>
      <c r="O53" s="164"/>
      <c r="P53" s="164"/>
      <c r="Q53" s="164"/>
      <c r="R53" s="164"/>
      <c r="S53" s="164"/>
      <c r="T53" s="164"/>
      <c r="U53" s="164"/>
      <c r="V53" s="164"/>
      <c r="W53" s="164"/>
    </row>
    <row r="54" spans="1:23" s="73" customFormat="1" ht="12.75">
      <c r="A54" s="38"/>
      <c r="B54" s="170"/>
      <c r="E54" s="262"/>
      <c r="G54" s="164"/>
      <c r="H54" s="164"/>
      <c r="I54" s="164"/>
      <c r="J54" s="164"/>
      <c r="K54" s="164"/>
      <c r="L54" s="164"/>
      <c r="M54" s="164"/>
      <c r="N54" s="164"/>
      <c r="O54" s="164"/>
      <c r="P54" s="164"/>
      <c r="Q54" s="164"/>
      <c r="R54" s="164"/>
      <c r="S54" s="164"/>
      <c r="T54" s="164"/>
      <c r="U54" s="164"/>
      <c r="V54" s="164"/>
      <c r="W54" s="164"/>
    </row>
    <row r="55" spans="1:23" s="73" customFormat="1" ht="48">
      <c r="A55" s="38">
        <f>MAX(A$1:$A54)+1</f>
        <v>16</v>
      </c>
      <c r="B55" s="154" t="s">
        <v>114</v>
      </c>
      <c r="C55" s="150"/>
      <c r="D55" s="206"/>
      <c r="E55" s="259"/>
      <c r="F55" s="3"/>
      <c r="G55" s="164"/>
      <c r="H55" s="164"/>
      <c r="I55" s="164"/>
      <c r="J55" s="164"/>
      <c r="K55" s="164"/>
      <c r="L55" s="164"/>
      <c r="M55" s="164"/>
      <c r="N55" s="164"/>
      <c r="O55" s="164"/>
      <c r="P55" s="164"/>
      <c r="Q55" s="164"/>
      <c r="R55" s="164"/>
      <c r="S55" s="164"/>
      <c r="T55" s="164"/>
      <c r="U55" s="164"/>
      <c r="V55" s="164"/>
      <c r="W55" s="164"/>
    </row>
    <row r="56" spans="1:23" s="73" customFormat="1" ht="36">
      <c r="A56" s="38"/>
      <c r="B56" s="157" t="s">
        <v>59</v>
      </c>
      <c r="C56" s="150"/>
      <c r="D56" s="206"/>
      <c r="E56" s="259"/>
      <c r="F56" s="3"/>
      <c r="G56" s="164"/>
      <c r="H56" s="164"/>
      <c r="I56" s="164"/>
      <c r="J56" s="164"/>
      <c r="K56" s="164"/>
      <c r="L56" s="164"/>
      <c r="M56" s="164"/>
      <c r="N56" s="164"/>
      <c r="O56" s="164"/>
      <c r="P56" s="164"/>
      <c r="Q56" s="164"/>
      <c r="R56" s="164"/>
      <c r="S56" s="164"/>
      <c r="T56" s="164"/>
      <c r="U56" s="164"/>
      <c r="V56" s="164"/>
      <c r="W56" s="164"/>
    </row>
    <row r="57" spans="1:23" s="73" customFormat="1" ht="36">
      <c r="A57" s="38"/>
      <c r="B57" s="154" t="s">
        <v>116</v>
      </c>
      <c r="C57" s="150"/>
      <c r="D57" s="206"/>
      <c r="E57" s="259"/>
      <c r="F57" s="3"/>
      <c r="G57" s="164"/>
      <c r="H57" s="164"/>
      <c r="I57" s="164"/>
      <c r="J57" s="164"/>
      <c r="K57" s="164"/>
      <c r="L57" s="164"/>
      <c r="M57" s="164"/>
      <c r="N57" s="164"/>
      <c r="O57" s="164"/>
      <c r="P57" s="164"/>
      <c r="Q57" s="164"/>
      <c r="R57" s="164"/>
      <c r="S57" s="164"/>
      <c r="T57" s="164"/>
      <c r="U57" s="164"/>
      <c r="V57" s="164"/>
      <c r="W57" s="164"/>
    </row>
    <row r="58" spans="1:23" s="73" customFormat="1" ht="48">
      <c r="A58" s="38"/>
      <c r="B58" s="156" t="s">
        <v>60</v>
      </c>
      <c r="C58" s="150" t="s">
        <v>10</v>
      </c>
      <c r="D58" s="151">
        <v>494</v>
      </c>
      <c r="E58" s="197"/>
      <c r="F58" s="3">
        <f>D58*E58</f>
        <v>0</v>
      </c>
      <c r="G58" s="164"/>
      <c r="H58" s="164"/>
      <c r="I58" s="164"/>
      <c r="J58" s="164"/>
      <c r="K58" s="164"/>
      <c r="L58" s="164"/>
      <c r="M58" s="164"/>
      <c r="N58" s="164"/>
      <c r="O58" s="164"/>
      <c r="P58" s="164"/>
      <c r="Q58" s="164"/>
      <c r="R58" s="164"/>
      <c r="S58" s="164"/>
      <c r="T58" s="164"/>
      <c r="U58" s="164"/>
      <c r="V58" s="164"/>
      <c r="W58" s="164"/>
    </row>
    <row r="59" spans="1:23" s="179" customFormat="1" ht="12.75">
      <c r="A59" s="38"/>
      <c r="B59" s="170"/>
      <c r="C59" s="150"/>
      <c r="D59" s="152"/>
      <c r="E59" s="259"/>
      <c r="F59" s="3"/>
      <c r="G59" s="164"/>
      <c r="H59" s="164"/>
      <c r="I59" s="164"/>
      <c r="J59" s="164"/>
      <c r="K59" s="164"/>
      <c r="L59" s="164"/>
      <c r="M59" s="164"/>
      <c r="N59" s="164"/>
      <c r="O59" s="164"/>
      <c r="P59" s="164"/>
      <c r="Q59" s="164"/>
      <c r="R59" s="164"/>
      <c r="S59" s="164"/>
      <c r="T59" s="164"/>
      <c r="U59" s="164"/>
      <c r="V59" s="164"/>
      <c r="W59" s="164"/>
    </row>
    <row r="60" spans="1:23" s="73" customFormat="1" ht="24">
      <c r="A60" s="38">
        <f>MAX(A$1:$A59)+1</f>
        <v>17</v>
      </c>
      <c r="B60" s="154" t="s">
        <v>225</v>
      </c>
      <c r="C60" s="150"/>
      <c r="D60" s="151"/>
      <c r="E60" s="259"/>
      <c r="F60" s="3"/>
      <c r="G60" s="164"/>
      <c r="H60" s="164"/>
      <c r="I60" s="164"/>
      <c r="J60" s="164"/>
      <c r="K60" s="164"/>
      <c r="L60" s="164"/>
      <c r="M60" s="164"/>
      <c r="N60" s="164"/>
      <c r="O60" s="164"/>
      <c r="P60" s="164"/>
      <c r="Q60" s="164"/>
      <c r="R60" s="164"/>
      <c r="S60" s="164"/>
      <c r="T60" s="164"/>
      <c r="U60" s="164"/>
      <c r="V60" s="164"/>
      <c r="W60" s="164"/>
    </row>
    <row r="61" spans="1:23" s="73" customFormat="1" ht="24">
      <c r="A61" s="38"/>
      <c r="B61" s="154" t="s">
        <v>227</v>
      </c>
      <c r="C61" s="150"/>
      <c r="D61" s="151"/>
      <c r="E61" s="259"/>
      <c r="F61" s="3"/>
      <c r="G61" s="164"/>
      <c r="H61" s="164"/>
      <c r="I61" s="164"/>
      <c r="J61" s="164"/>
      <c r="K61" s="164"/>
      <c r="L61" s="164"/>
      <c r="M61" s="164"/>
      <c r="N61" s="164"/>
      <c r="O61" s="164"/>
      <c r="P61" s="164"/>
      <c r="Q61" s="164"/>
      <c r="R61" s="164"/>
      <c r="S61" s="164"/>
      <c r="T61" s="164"/>
      <c r="U61" s="164"/>
      <c r="V61" s="164"/>
      <c r="W61" s="164"/>
    </row>
    <row r="62" spans="1:23" s="73" customFormat="1" ht="24">
      <c r="A62" s="38"/>
      <c r="B62" s="157" t="s">
        <v>226</v>
      </c>
      <c r="C62" s="150"/>
      <c r="D62" s="151"/>
      <c r="E62" s="259"/>
      <c r="F62" s="3"/>
      <c r="G62" s="164"/>
      <c r="H62" s="164"/>
      <c r="I62" s="164"/>
      <c r="J62" s="164"/>
      <c r="K62" s="164"/>
      <c r="L62" s="164"/>
      <c r="M62" s="164"/>
      <c r="N62" s="164"/>
      <c r="O62" s="164"/>
      <c r="P62" s="164"/>
      <c r="Q62" s="164"/>
      <c r="R62" s="164"/>
      <c r="S62" s="164"/>
      <c r="T62" s="164"/>
      <c r="U62" s="164"/>
      <c r="V62" s="164"/>
      <c r="W62" s="164"/>
    </row>
    <row r="63" spans="1:23" s="73" customFormat="1" ht="36">
      <c r="A63" s="38"/>
      <c r="B63" s="154" t="s">
        <v>61</v>
      </c>
      <c r="C63" s="150" t="s">
        <v>10</v>
      </c>
      <c r="D63" s="151">
        <v>55</v>
      </c>
      <c r="E63" s="197"/>
      <c r="F63" s="3">
        <f>D63*E63</f>
        <v>0</v>
      </c>
      <c r="G63" s="164"/>
      <c r="H63" s="164"/>
      <c r="I63" s="164"/>
      <c r="J63" s="164"/>
      <c r="K63" s="164"/>
      <c r="L63" s="164"/>
      <c r="M63" s="164"/>
      <c r="N63" s="164"/>
      <c r="O63" s="164"/>
      <c r="P63" s="164"/>
      <c r="Q63" s="164"/>
      <c r="R63" s="164"/>
      <c r="S63" s="164"/>
      <c r="T63" s="164"/>
      <c r="U63" s="164"/>
      <c r="V63" s="164"/>
      <c r="W63" s="164"/>
    </row>
    <row r="64" spans="1:23" s="73" customFormat="1" ht="12.75">
      <c r="A64" s="38"/>
      <c r="B64" s="154"/>
      <c r="C64" s="150"/>
      <c r="D64" s="151"/>
      <c r="E64" s="203"/>
      <c r="F64" s="3"/>
      <c r="G64" s="164"/>
      <c r="H64" s="164"/>
      <c r="I64" s="164"/>
      <c r="J64" s="164"/>
      <c r="K64" s="164"/>
      <c r="L64" s="164"/>
      <c r="M64" s="164"/>
      <c r="N64" s="164"/>
      <c r="O64" s="164"/>
      <c r="P64" s="164"/>
      <c r="Q64" s="164"/>
      <c r="R64" s="164"/>
      <c r="S64" s="164"/>
      <c r="T64" s="164"/>
      <c r="U64" s="164"/>
      <c r="V64" s="164"/>
      <c r="W64" s="164"/>
    </row>
    <row r="65" spans="1:23" s="229" customFormat="1" ht="49.5" customHeight="1">
      <c r="A65" s="227">
        <f>MAX(A$1:$A64)+1</f>
        <v>18</v>
      </c>
      <c r="B65" s="244" t="s">
        <v>255</v>
      </c>
      <c r="C65" s="150" t="s">
        <v>10</v>
      </c>
      <c r="D65" s="151">
        <v>0</v>
      </c>
      <c r="E65" s="205"/>
      <c r="F65" s="3">
        <f>D65*E65</f>
        <v>0</v>
      </c>
      <c r="G65" s="228"/>
      <c r="H65" s="245"/>
      <c r="I65" s="228"/>
      <c r="J65" s="228"/>
      <c r="K65" s="228"/>
      <c r="L65" s="228"/>
      <c r="M65" s="228"/>
      <c r="N65" s="228"/>
      <c r="O65" s="228"/>
      <c r="P65" s="228"/>
      <c r="Q65" s="228"/>
      <c r="R65" s="228"/>
      <c r="S65" s="228"/>
      <c r="T65" s="228"/>
      <c r="U65" s="228"/>
      <c r="V65" s="228"/>
      <c r="W65" s="228"/>
    </row>
    <row r="66" spans="1:23" s="179" customFormat="1" ht="12.75">
      <c r="A66" s="38"/>
      <c r="B66" s="170"/>
      <c r="C66" s="150"/>
      <c r="D66" s="152"/>
      <c r="E66" s="259"/>
      <c r="F66" s="3"/>
      <c r="G66" s="164"/>
      <c r="H66" s="164"/>
      <c r="I66" s="164"/>
      <c r="J66" s="164"/>
      <c r="K66" s="164"/>
      <c r="L66" s="164"/>
      <c r="M66" s="164"/>
      <c r="N66" s="164"/>
      <c r="O66" s="164"/>
      <c r="P66" s="164"/>
      <c r="Q66" s="164"/>
      <c r="R66" s="164"/>
      <c r="S66" s="164"/>
      <c r="T66" s="164"/>
      <c r="U66" s="164"/>
      <c r="V66" s="164"/>
      <c r="W66" s="164"/>
    </row>
    <row r="67" spans="1:23" s="73" customFormat="1" ht="48">
      <c r="A67" s="38">
        <f>MAX(A$1:$A66)+1</f>
        <v>19</v>
      </c>
      <c r="B67" s="154" t="s">
        <v>180</v>
      </c>
      <c r="C67" s="150" t="s">
        <v>51</v>
      </c>
      <c r="D67" s="151">
        <v>3596</v>
      </c>
      <c r="E67" s="197"/>
      <c r="F67" s="3">
        <f>D67*E67</f>
        <v>0</v>
      </c>
      <c r="G67" s="164"/>
      <c r="H67" s="164"/>
      <c r="I67" s="164"/>
      <c r="J67" s="164"/>
      <c r="K67" s="164"/>
      <c r="L67" s="164"/>
      <c r="M67" s="164"/>
      <c r="N67" s="164"/>
      <c r="O67" s="164"/>
      <c r="P67" s="164"/>
      <c r="Q67" s="164"/>
      <c r="R67" s="164"/>
      <c r="S67" s="164"/>
      <c r="T67" s="164"/>
      <c r="U67" s="164"/>
      <c r="V67" s="164"/>
      <c r="W67" s="164"/>
    </row>
    <row r="68" spans="1:23" s="73" customFormat="1" ht="12.75">
      <c r="A68" s="38"/>
      <c r="B68" s="170"/>
      <c r="C68" s="150"/>
      <c r="D68" s="151"/>
      <c r="E68" s="259"/>
      <c r="F68" s="3"/>
      <c r="G68" s="164"/>
      <c r="H68" s="164"/>
      <c r="I68" s="164"/>
      <c r="J68" s="164"/>
      <c r="K68" s="164"/>
      <c r="L68" s="164"/>
      <c r="M68" s="164"/>
      <c r="N68" s="164"/>
      <c r="O68" s="164"/>
      <c r="P68" s="164"/>
      <c r="Q68" s="164"/>
      <c r="R68" s="164"/>
      <c r="S68" s="164"/>
      <c r="T68" s="164"/>
      <c r="U68" s="164"/>
      <c r="V68" s="164"/>
      <c r="W68" s="164"/>
    </row>
    <row r="69" spans="1:23" s="73" customFormat="1" ht="60">
      <c r="A69" s="38">
        <f>MAX(A$1:$A68)+1</f>
        <v>20</v>
      </c>
      <c r="B69" s="180" t="s">
        <v>296</v>
      </c>
      <c r="C69" s="150" t="s">
        <v>10</v>
      </c>
      <c r="D69" s="151">
        <v>1279</v>
      </c>
      <c r="E69" s="205"/>
      <c r="F69" s="3">
        <f>D69*E69</f>
        <v>0</v>
      </c>
      <c r="G69" s="164"/>
      <c r="H69" s="241"/>
      <c r="I69" s="164"/>
      <c r="J69" s="164"/>
      <c r="K69" s="164"/>
      <c r="L69" s="164"/>
      <c r="M69" s="164"/>
      <c r="N69" s="164"/>
      <c r="O69" s="164"/>
      <c r="P69" s="164"/>
      <c r="Q69" s="164"/>
      <c r="R69" s="164"/>
      <c r="S69" s="164"/>
      <c r="T69" s="164"/>
      <c r="U69" s="164"/>
      <c r="V69" s="164"/>
      <c r="W69" s="164"/>
    </row>
    <row r="70" spans="1:23" s="73" customFormat="1" ht="12.75">
      <c r="A70" s="38"/>
      <c r="B70" s="170"/>
      <c r="C70" s="150"/>
      <c r="D70" s="151"/>
      <c r="E70" s="259"/>
      <c r="F70" s="3"/>
      <c r="G70" s="164"/>
      <c r="H70" s="164"/>
      <c r="I70" s="164"/>
      <c r="J70" s="164"/>
      <c r="K70" s="164"/>
      <c r="L70" s="164"/>
      <c r="M70" s="164"/>
      <c r="N70" s="164"/>
      <c r="O70" s="164"/>
      <c r="P70" s="164"/>
      <c r="Q70" s="164"/>
      <c r="R70" s="164"/>
      <c r="S70" s="164"/>
      <c r="T70" s="164"/>
      <c r="U70" s="164"/>
      <c r="V70" s="164"/>
      <c r="W70" s="164"/>
    </row>
    <row r="71" spans="1:23" s="73" customFormat="1" ht="48">
      <c r="A71" s="38">
        <f>MAX(A$1:$A70)+1</f>
        <v>21</v>
      </c>
      <c r="B71" s="154" t="s">
        <v>121</v>
      </c>
      <c r="C71" s="150" t="s">
        <v>51</v>
      </c>
      <c r="D71" s="151">
        <v>3112</v>
      </c>
      <c r="E71" s="197"/>
      <c r="F71" s="3">
        <f>D71*E71</f>
        <v>0</v>
      </c>
      <c r="G71" s="164"/>
      <c r="H71" s="164"/>
      <c r="I71" s="164"/>
      <c r="J71" s="164"/>
      <c r="K71" s="164"/>
      <c r="L71" s="164"/>
      <c r="M71" s="164"/>
      <c r="N71" s="164"/>
      <c r="O71" s="164"/>
      <c r="P71" s="164"/>
      <c r="Q71" s="164"/>
      <c r="R71" s="164"/>
      <c r="S71" s="164"/>
      <c r="T71" s="164"/>
      <c r="U71" s="164"/>
      <c r="V71" s="164"/>
      <c r="W71" s="164"/>
    </row>
    <row r="72" spans="1:23" s="73" customFormat="1" ht="12.75">
      <c r="A72" s="38"/>
      <c r="B72" s="170"/>
      <c r="C72" s="150"/>
      <c r="D72" s="151"/>
      <c r="E72" s="259"/>
      <c r="F72" s="3"/>
      <c r="G72" s="164"/>
      <c r="H72" s="164"/>
      <c r="I72" s="164"/>
      <c r="J72" s="164"/>
      <c r="K72" s="164"/>
      <c r="L72" s="164"/>
      <c r="M72" s="164"/>
      <c r="N72" s="164"/>
      <c r="O72" s="164"/>
      <c r="P72" s="164"/>
      <c r="Q72" s="164"/>
      <c r="R72" s="164"/>
      <c r="S72" s="164"/>
      <c r="T72" s="164"/>
      <c r="U72" s="164"/>
      <c r="V72" s="164"/>
      <c r="W72" s="164"/>
    </row>
    <row r="73" spans="1:23" s="73" customFormat="1" ht="48">
      <c r="A73" s="38">
        <f>MAX(A$1:$A72)+1</f>
        <v>22</v>
      </c>
      <c r="B73" s="180" t="s">
        <v>120</v>
      </c>
      <c r="C73" s="150" t="s">
        <v>10</v>
      </c>
      <c r="D73" s="151">
        <v>640</v>
      </c>
      <c r="E73" s="205"/>
      <c r="F73" s="3">
        <f>D73*E73</f>
        <v>0</v>
      </c>
      <c r="G73" s="164"/>
      <c r="H73" s="241"/>
      <c r="I73" s="164"/>
      <c r="J73" s="164"/>
      <c r="K73" s="164"/>
      <c r="L73" s="164"/>
      <c r="M73" s="164"/>
      <c r="N73" s="164"/>
      <c r="O73" s="164"/>
      <c r="P73" s="164"/>
      <c r="Q73" s="164"/>
      <c r="R73" s="164"/>
      <c r="S73" s="164"/>
      <c r="T73" s="164"/>
      <c r="U73" s="164"/>
      <c r="V73" s="164"/>
      <c r="W73" s="164"/>
    </row>
    <row r="74" spans="1:23" s="73" customFormat="1" ht="12.75">
      <c r="A74" s="38"/>
      <c r="B74" s="170"/>
      <c r="C74" s="150"/>
      <c r="D74" s="151"/>
      <c r="E74" s="259"/>
      <c r="F74" s="3"/>
      <c r="G74" s="164"/>
      <c r="H74" s="164"/>
      <c r="I74" s="164"/>
      <c r="J74" s="164"/>
      <c r="K74" s="164"/>
      <c r="L74" s="164"/>
      <c r="M74" s="164"/>
      <c r="N74" s="164"/>
      <c r="O74" s="164"/>
      <c r="P74" s="164"/>
      <c r="Q74" s="164"/>
      <c r="R74" s="164"/>
      <c r="S74" s="164"/>
      <c r="T74" s="164"/>
      <c r="U74" s="164"/>
      <c r="V74" s="164"/>
      <c r="W74" s="164"/>
    </row>
    <row r="75" spans="1:23" s="73" customFormat="1" ht="36">
      <c r="A75" s="38">
        <f>MAX(A$1:$A74)+1</f>
        <v>23</v>
      </c>
      <c r="B75" s="154" t="s">
        <v>228</v>
      </c>
      <c r="C75" s="150" t="s">
        <v>51</v>
      </c>
      <c r="D75" s="151">
        <v>2960</v>
      </c>
      <c r="E75" s="197"/>
      <c r="F75" s="3">
        <f>D75*E75</f>
        <v>0</v>
      </c>
      <c r="G75" s="164"/>
      <c r="H75" s="164"/>
      <c r="I75" s="164"/>
      <c r="J75" s="164"/>
      <c r="K75" s="164"/>
      <c r="L75" s="164"/>
      <c r="M75" s="164"/>
      <c r="N75" s="164"/>
      <c r="O75" s="164"/>
      <c r="P75" s="164"/>
      <c r="Q75" s="164"/>
      <c r="R75" s="164"/>
      <c r="S75" s="164"/>
      <c r="T75" s="164"/>
      <c r="U75" s="164"/>
      <c r="V75" s="164"/>
      <c r="W75" s="164"/>
    </row>
    <row r="76" spans="1:23" s="73" customFormat="1" ht="12.75">
      <c r="A76" s="38"/>
      <c r="B76" s="170"/>
      <c r="C76" s="150"/>
      <c r="D76" s="151"/>
      <c r="E76" s="259"/>
      <c r="F76" s="3"/>
      <c r="G76" s="164"/>
      <c r="H76" s="164"/>
      <c r="I76" s="164"/>
      <c r="J76" s="164"/>
      <c r="K76" s="164"/>
      <c r="L76" s="164"/>
      <c r="M76" s="164"/>
      <c r="N76" s="164"/>
      <c r="O76" s="164"/>
      <c r="P76" s="164"/>
      <c r="Q76" s="164"/>
      <c r="R76" s="164"/>
      <c r="S76" s="164"/>
      <c r="T76" s="164"/>
      <c r="U76" s="164"/>
      <c r="V76" s="164"/>
      <c r="W76" s="164"/>
    </row>
    <row r="77" spans="1:23" s="174" customFormat="1" ht="48">
      <c r="A77" s="38">
        <f>MAX(A$1:$A76)+1</f>
        <v>24</v>
      </c>
      <c r="B77" s="157" t="s">
        <v>311</v>
      </c>
      <c r="C77" s="150" t="s">
        <v>10</v>
      </c>
      <c r="D77" s="151">
        <f>D48+D51-D69-D73</f>
        <v>64</v>
      </c>
      <c r="E77" s="197"/>
      <c r="F77" s="3">
        <f>D77*E77</f>
        <v>0</v>
      </c>
      <c r="G77" s="164"/>
      <c r="H77" s="164"/>
      <c r="I77" s="164"/>
      <c r="J77" s="164"/>
      <c r="K77" s="164"/>
      <c r="L77" s="164"/>
      <c r="M77" s="164"/>
      <c r="N77" s="164"/>
      <c r="O77" s="164"/>
      <c r="P77" s="164"/>
      <c r="Q77" s="164"/>
      <c r="R77" s="164"/>
      <c r="S77" s="164"/>
      <c r="T77" s="164"/>
      <c r="U77" s="164"/>
      <c r="V77" s="164"/>
      <c r="W77" s="164"/>
    </row>
    <row r="78" spans="1:23" s="174" customFormat="1" ht="12" customHeight="1">
      <c r="A78" s="182"/>
      <c r="B78" s="157"/>
      <c r="C78" s="173"/>
      <c r="D78" s="209"/>
      <c r="E78" s="218"/>
      <c r="F78" s="152"/>
      <c r="G78" s="164"/>
      <c r="H78" s="164"/>
      <c r="I78" s="164"/>
      <c r="J78" s="164"/>
      <c r="K78" s="164"/>
      <c r="L78" s="164"/>
      <c r="M78" s="164"/>
      <c r="N78" s="164"/>
      <c r="O78" s="164"/>
      <c r="P78" s="164"/>
      <c r="Q78" s="164"/>
      <c r="R78" s="164"/>
      <c r="S78" s="164"/>
      <c r="T78" s="164"/>
      <c r="U78" s="164"/>
      <c r="V78" s="164"/>
      <c r="W78" s="164"/>
    </row>
    <row r="79" spans="1:23" s="181" customFormat="1" ht="24">
      <c r="A79" s="38">
        <f>MAX(A$1:$A76)+1</f>
        <v>24</v>
      </c>
      <c r="B79" s="154" t="s">
        <v>144</v>
      </c>
      <c r="C79" s="150"/>
      <c r="D79" s="151"/>
      <c r="E79" s="259"/>
      <c r="F79" s="3"/>
      <c r="G79" s="164"/>
      <c r="H79" s="164"/>
      <c r="I79" s="164"/>
      <c r="J79" s="164"/>
      <c r="K79" s="164"/>
      <c r="L79" s="164"/>
      <c r="M79" s="164"/>
      <c r="N79" s="164"/>
      <c r="O79" s="164"/>
      <c r="P79" s="164"/>
      <c r="Q79" s="164"/>
      <c r="R79" s="164"/>
      <c r="S79" s="164"/>
      <c r="T79" s="164"/>
      <c r="U79" s="164"/>
      <c r="V79" s="164"/>
      <c r="W79" s="164"/>
    </row>
    <row r="80" spans="1:23" s="181" customFormat="1" ht="24">
      <c r="A80" s="38"/>
      <c r="B80" s="154" t="s">
        <v>261</v>
      </c>
      <c r="C80" s="150" t="s">
        <v>51</v>
      </c>
      <c r="D80" s="151">
        <v>170</v>
      </c>
      <c r="E80" s="197"/>
      <c r="F80" s="3">
        <f>ROUND(D80*E80,0)</f>
        <v>0</v>
      </c>
      <c r="G80" s="164"/>
      <c r="H80" s="164"/>
      <c r="I80" s="164"/>
      <c r="J80" s="164"/>
      <c r="K80" s="164"/>
      <c r="L80" s="164"/>
      <c r="M80" s="164"/>
      <c r="N80" s="164"/>
      <c r="O80" s="164"/>
      <c r="P80" s="164"/>
      <c r="Q80" s="164"/>
      <c r="R80" s="164"/>
      <c r="S80" s="164"/>
      <c r="T80" s="164"/>
      <c r="U80" s="164"/>
      <c r="V80" s="164"/>
      <c r="W80" s="164"/>
    </row>
    <row r="81" spans="1:23" s="181" customFormat="1" ht="12.75">
      <c r="A81" s="38"/>
      <c r="B81" s="154" t="s">
        <v>145</v>
      </c>
      <c r="C81" s="150" t="s">
        <v>51</v>
      </c>
      <c r="D81" s="151">
        <v>120</v>
      </c>
      <c r="E81" s="197"/>
      <c r="F81" s="3">
        <f>ROUND(D81*E81,0)</f>
        <v>0</v>
      </c>
      <c r="G81" s="164"/>
      <c r="H81" s="164"/>
      <c r="I81" s="164"/>
      <c r="J81" s="164"/>
      <c r="K81" s="164"/>
      <c r="L81" s="164"/>
      <c r="M81" s="164"/>
      <c r="N81" s="164"/>
      <c r="O81" s="164"/>
      <c r="P81" s="164"/>
      <c r="Q81" s="164"/>
      <c r="R81" s="164"/>
      <c r="S81" s="164"/>
      <c r="T81" s="164"/>
      <c r="U81" s="164"/>
      <c r="V81" s="164"/>
      <c r="W81" s="164"/>
    </row>
    <row r="82" spans="1:23" s="181" customFormat="1" ht="12.75">
      <c r="A82" s="38"/>
      <c r="B82" s="154"/>
      <c r="C82" s="150"/>
      <c r="D82" s="151"/>
      <c r="E82" s="259"/>
      <c r="F82" s="3"/>
      <c r="G82" s="164"/>
      <c r="H82" s="164"/>
      <c r="I82" s="164"/>
      <c r="J82" s="164"/>
      <c r="K82" s="164"/>
      <c r="L82" s="164"/>
      <c r="M82" s="164"/>
      <c r="N82" s="164"/>
      <c r="O82" s="164"/>
      <c r="P82" s="164"/>
      <c r="Q82" s="164"/>
      <c r="R82" s="164"/>
      <c r="S82" s="164"/>
      <c r="T82" s="164"/>
      <c r="U82" s="164"/>
      <c r="V82" s="164"/>
      <c r="W82" s="164"/>
    </row>
    <row r="83" spans="1:23" s="73" customFormat="1" ht="60">
      <c r="A83" s="38">
        <f>MAX(A$1:$A82)+1</f>
        <v>25</v>
      </c>
      <c r="B83" s="99" t="s">
        <v>131</v>
      </c>
      <c r="C83" s="150" t="s">
        <v>10</v>
      </c>
      <c r="D83" s="151">
        <v>211</v>
      </c>
      <c r="E83" s="197"/>
      <c r="F83" s="3">
        <f>D83*E83</f>
        <v>0</v>
      </c>
      <c r="G83" s="164"/>
      <c r="H83" s="164"/>
      <c r="I83" s="164"/>
      <c r="J83" s="164"/>
      <c r="K83" s="164"/>
      <c r="L83" s="164"/>
      <c r="M83" s="164"/>
      <c r="N83" s="164"/>
      <c r="O83" s="164"/>
      <c r="P83" s="164"/>
      <c r="Q83" s="164"/>
      <c r="R83" s="164"/>
      <c r="S83" s="164"/>
      <c r="T83" s="164"/>
      <c r="U83" s="164"/>
      <c r="V83" s="164"/>
      <c r="W83" s="164"/>
    </row>
    <row r="84" spans="1:23" s="174" customFormat="1" ht="12.75">
      <c r="A84" s="182"/>
      <c r="B84" s="157"/>
      <c r="C84" s="173"/>
      <c r="D84" s="183"/>
      <c r="E84" s="218"/>
      <c r="F84" s="152"/>
      <c r="G84" s="164"/>
      <c r="H84" s="164"/>
      <c r="I84" s="164"/>
      <c r="J84" s="164"/>
      <c r="K84" s="164"/>
      <c r="L84" s="164"/>
      <c r="M84" s="164"/>
      <c r="N84" s="164"/>
      <c r="O84" s="164"/>
      <c r="P84" s="164"/>
      <c r="Q84" s="164"/>
      <c r="R84" s="164"/>
      <c r="S84" s="164"/>
      <c r="T84" s="164"/>
      <c r="U84" s="164"/>
      <c r="V84" s="164"/>
      <c r="W84" s="164"/>
    </row>
    <row r="85" spans="1:23" s="174" customFormat="1" ht="60">
      <c r="A85" s="38">
        <f>MAX(A$1:$A84)+1</f>
        <v>26</v>
      </c>
      <c r="B85" s="157" t="s">
        <v>122</v>
      </c>
      <c r="C85" s="150" t="s">
        <v>10</v>
      </c>
      <c r="D85" s="151">
        <v>303</v>
      </c>
      <c r="E85" s="197"/>
      <c r="F85" s="3">
        <f>D85*E85</f>
        <v>0</v>
      </c>
      <c r="G85" s="164"/>
      <c r="H85" s="164"/>
      <c r="I85" s="164"/>
      <c r="J85" s="164"/>
      <c r="K85" s="164"/>
      <c r="L85" s="164"/>
      <c r="M85" s="164"/>
      <c r="N85" s="164"/>
      <c r="O85" s="164"/>
      <c r="P85" s="164"/>
      <c r="Q85" s="164"/>
      <c r="R85" s="164"/>
      <c r="S85" s="164"/>
      <c r="T85" s="164"/>
      <c r="U85" s="164"/>
      <c r="V85" s="164"/>
      <c r="W85" s="164"/>
    </row>
    <row r="86" spans="1:23" s="174" customFormat="1" ht="12.75">
      <c r="A86" s="182"/>
      <c r="B86" s="157"/>
      <c r="C86" s="173"/>
      <c r="D86" s="183"/>
      <c r="E86" s="218"/>
      <c r="F86" s="152"/>
      <c r="G86" s="164"/>
      <c r="H86" s="164"/>
      <c r="I86" s="164"/>
      <c r="J86" s="164"/>
      <c r="K86" s="164"/>
      <c r="L86" s="164"/>
      <c r="M86" s="164"/>
      <c r="N86" s="164"/>
      <c r="O86" s="164"/>
      <c r="P86" s="164"/>
      <c r="Q86" s="164"/>
      <c r="R86" s="164"/>
      <c r="S86" s="164"/>
      <c r="T86" s="164"/>
      <c r="U86" s="164"/>
      <c r="V86" s="164"/>
      <c r="W86" s="164"/>
    </row>
    <row r="87" spans="1:23" s="74" customFormat="1" ht="60">
      <c r="A87" s="38">
        <f>MAX(A$1:$A86)+1</f>
        <v>27</v>
      </c>
      <c r="B87" s="99" t="s">
        <v>230</v>
      </c>
      <c r="E87" s="261"/>
      <c r="G87" s="164"/>
      <c r="H87" s="164"/>
      <c r="I87" s="164"/>
      <c r="J87" s="164"/>
      <c r="K87" s="164"/>
      <c r="L87" s="164"/>
      <c r="M87" s="164"/>
      <c r="N87" s="164"/>
      <c r="O87" s="164"/>
      <c r="P87" s="164"/>
      <c r="Q87" s="164"/>
      <c r="R87" s="164"/>
      <c r="S87" s="164"/>
      <c r="T87" s="164"/>
      <c r="U87" s="164"/>
      <c r="V87" s="164"/>
      <c r="W87" s="164"/>
    </row>
    <row r="88" spans="1:23" s="74" customFormat="1" ht="24">
      <c r="A88" s="38"/>
      <c r="B88" s="99" t="s">
        <v>229</v>
      </c>
      <c r="C88" s="150" t="s">
        <v>10</v>
      </c>
      <c r="D88" s="152">
        <v>47</v>
      </c>
      <c r="E88" s="197"/>
      <c r="F88" s="152">
        <f>D88*E88</f>
        <v>0</v>
      </c>
      <c r="G88" s="164"/>
      <c r="H88" s="164"/>
      <c r="I88" s="164"/>
      <c r="J88" s="164"/>
      <c r="K88" s="164"/>
      <c r="L88" s="164"/>
      <c r="M88" s="164"/>
      <c r="N88" s="164"/>
      <c r="O88" s="164"/>
      <c r="P88" s="164"/>
      <c r="Q88" s="164"/>
      <c r="R88" s="164"/>
      <c r="S88" s="164"/>
      <c r="T88" s="164"/>
      <c r="U88" s="164"/>
      <c r="V88" s="164"/>
      <c r="W88" s="164"/>
    </row>
    <row r="89" spans="1:23" s="74" customFormat="1" ht="12.75">
      <c r="A89" s="38"/>
      <c r="B89" s="99"/>
      <c r="C89" s="150"/>
      <c r="D89" s="152"/>
      <c r="E89" s="259"/>
      <c r="F89" s="152"/>
      <c r="G89" s="164"/>
      <c r="H89" s="164"/>
      <c r="I89" s="164"/>
      <c r="J89" s="164"/>
      <c r="K89" s="164"/>
      <c r="L89" s="164"/>
      <c r="M89" s="164"/>
      <c r="N89" s="164"/>
      <c r="O89" s="164"/>
      <c r="P89" s="164"/>
      <c r="Q89" s="164"/>
      <c r="R89" s="164"/>
      <c r="S89" s="164"/>
      <c r="T89" s="164"/>
      <c r="U89" s="164"/>
      <c r="V89" s="164"/>
      <c r="W89" s="164"/>
    </row>
    <row r="90" spans="1:23" s="179" customFormat="1" ht="12.75">
      <c r="A90" s="38">
        <f>MAX(A$1:$A89)+1</f>
        <v>28</v>
      </c>
      <c r="B90" s="157" t="s">
        <v>117</v>
      </c>
      <c r="E90" s="265"/>
      <c r="G90" s="164"/>
      <c r="H90" s="164"/>
      <c r="I90" s="164"/>
      <c r="J90" s="164"/>
      <c r="K90" s="164"/>
      <c r="L90" s="164"/>
      <c r="M90" s="164"/>
      <c r="N90" s="164"/>
      <c r="O90" s="164"/>
      <c r="P90" s="164"/>
      <c r="Q90" s="164"/>
      <c r="R90" s="164"/>
      <c r="S90" s="164"/>
      <c r="T90" s="164"/>
      <c r="U90" s="164"/>
      <c r="V90" s="164"/>
      <c r="W90" s="164"/>
    </row>
    <row r="91" spans="1:23" s="179" customFormat="1" ht="36">
      <c r="A91" s="38"/>
      <c r="B91" s="157" t="s">
        <v>62</v>
      </c>
      <c r="C91" s="150" t="s">
        <v>10</v>
      </c>
      <c r="D91" s="151">
        <f>D51+D48+D53-D85</f>
        <v>2525</v>
      </c>
      <c r="E91" s="197"/>
      <c r="F91" s="3">
        <f>D91*E91</f>
        <v>0</v>
      </c>
      <c r="G91" s="164"/>
      <c r="H91" s="241"/>
      <c r="I91" s="164"/>
      <c r="J91" s="164"/>
      <c r="K91" s="164"/>
      <c r="L91" s="164"/>
      <c r="M91" s="164"/>
      <c r="N91" s="164"/>
      <c r="O91" s="164"/>
      <c r="P91" s="164"/>
      <c r="Q91" s="164"/>
      <c r="R91" s="164"/>
      <c r="S91" s="164"/>
      <c r="T91" s="164"/>
      <c r="U91" s="164"/>
      <c r="V91" s="164"/>
      <c r="W91" s="164"/>
    </row>
    <row r="92" spans="1:23" s="179" customFormat="1" ht="12.75">
      <c r="A92" s="38"/>
      <c r="B92" s="170"/>
      <c r="C92" s="150"/>
      <c r="D92" s="152"/>
      <c r="E92" s="259"/>
      <c r="F92" s="152"/>
      <c r="G92" s="164"/>
      <c r="H92" s="164"/>
      <c r="I92" s="164"/>
      <c r="J92" s="164"/>
      <c r="K92" s="164"/>
      <c r="L92" s="164"/>
      <c r="M92" s="164"/>
      <c r="N92" s="164"/>
      <c r="O92" s="164"/>
      <c r="P92" s="164"/>
      <c r="Q92" s="164"/>
      <c r="R92" s="164"/>
      <c r="S92" s="164"/>
      <c r="T92" s="164"/>
      <c r="U92" s="164"/>
      <c r="V92" s="164"/>
      <c r="W92" s="164"/>
    </row>
    <row r="93" spans="1:23" s="73" customFormat="1" ht="60">
      <c r="A93" s="38">
        <f>MAX(A$1:$A92)+1</f>
        <v>29</v>
      </c>
      <c r="B93" s="99" t="s">
        <v>63</v>
      </c>
      <c r="C93" s="150" t="s">
        <v>10</v>
      </c>
      <c r="D93" s="151">
        <f>D91</f>
        <v>2525</v>
      </c>
      <c r="E93" s="197"/>
      <c r="F93" s="3">
        <f>D93*E93</f>
        <v>0</v>
      </c>
      <c r="G93" s="164"/>
      <c r="H93" s="164"/>
      <c r="I93" s="164"/>
      <c r="J93" s="164"/>
      <c r="K93" s="164"/>
      <c r="L93" s="164"/>
      <c r="M93" s="164"/>
      <c r="N93" s="164"/>
      <c r="O93" s="164"/>
      <c r="P93" s="164"/>
      <c r="Q93" s="164"/>
      <c r="R93" s="164"/>
      <c r="S93" s="164"/>
      <c r="T93" s="164"/>
      <c r="U93" s="164"/>
      <c r="V93" s="164"/>
      <c r="W93" s="164"/>
    </row>
    <row r="94" spans="1:23" s="74" customFormat="1" ht="13.5" thickBot="1">
      <c r="A94" s="175"/>
      <c r="B94" s="170"/>
      <c r="C94" s="150"/>
      <c r="D94" s="151"/>
      <c r="E94" s="259"/>
      <c r="F94" s="3"/>
      <c r="G94" s="164"/>
      <c r="H94" s="164"/>
      <c r="I94" s="164"/>
      <c r="J94" s="164"/>
      <c r="K94" s="164"/>
      <c r="L94" s="164"/>
      <c r="M94" s="164"/>
      <c r="N94" s="164"/>
      <c r="O94" s="164"/>
      <c r="P94" s="164"/>
      <c r="Q94" s="164"/>
      <c r="R94" s="164"/>
      <c r="S94" s="164"/>
      <c r="T94" s="164"/>
      <c r="U94" s="164"/>
      <c r="V94" s="164"/>
      <c r="W94" s="164"/>
    </row>
    <row r="95" spans="1:23" s="49" customFormat="1" ht="27" thickTop="1" thickBot="1">
      <c r="A95" s="98"/>
      <c r="B95" s="104" t="str">
        <f>+CONCATENATE("REKAPITULACIJA - ",B46)</f>
        <v>REKAPITULACIJA - B2.3. ZEMELJSKA   DELA</v>
      </c>
      <c r="C95" s="105"/>
      <c r="D95" s="79"/>
      <c r="E95" s="263"/>
      <c r="F95" s="94">
        <f>SUM(F46:F94)</f>
        <v>0</v>
      </c>
      <c r="G95" s="164"/>
      <c r="H95" s="164"/>
      <c r="I95" s="164"/>
      <c r="J95" s="164"/>
      <c r="K95" s="164"/>
      <c r="L95" s="164"/>
      <c r="M95" s="164"/>
      <c r="N95" s="164"/>
      <c r="O95" s="164"/>
      <c r="P95" s="164"/>
      <c r="Q95" s="164"/>
      <c r="R95" s="164"/>
      <c r="S95" s="164"/>
      <c r="T95" s="164"/>
      <c r="U95" s="164"/>
      <c r="V95" s="164"/>
      <c r="W95" s="164"/>
    </row>
    <row r="96" spans="1:23" s="74" customFormat="1" ht="13.5" thickTop="1">
      <c r="A96" s="42"/>
      <c r="B96" s="99"/>
      <c r="C96" s="150"/>
      <c r="D96" s="151"/>
      <c r="E96" s="259"/>
      <c r="F96" s="155"/>
      <c r="G96" s="164"/>
      <c r="H96" s="164"/>
      <c r="I96" s="164"/>
      <c r="J96" s="164"/>
      <c r="K96" s="164"/>
      <c r="L96" s="164"/>
      <c r="M96" s="164"/>
      <c r="N96" s="164"/>
      <c r="O96" s="164"/>
      <c r="P96" s="164"/>
      <c r="Q96" s="164"/>
      <c r="R96" s="164"/>
      <c r="S96" s="164"/>
      <c r="T96" s="164"/>
      <c r="U96" s="164"/>
      <c r="V96" s="164"/>
      <c r="W96" s="164"/>
    </row>
    <row r="97" spans="1:23" s="73" customFormat="1" ht="12.75">
      <c r="A97" s="38" t="s">
        <v>6</v>
      </c>
      <c r="B97" s="178" t="s">
        <v>175</v>
      </c>
      <c r="C97" s="150" t="s">
        <v>1</v>
      </c>
      <c r="D97" s="151" t="s">
        <v>6</v>
      </c>
      <c r="E97" s="259" t="s">
        <v>1</v>
      </c>
      <c r="F97" s="155"/>
      <c r="G97" s="164"/>
      <c r="H97" s="164"/>
      <c r="I97" s="164"/>
      <c r="J97" s="164"/>
      <c r="K97" s="164"/>
      <c r="L97" s="164"/>
      <c r="M97" s="164"/>
      <c r="N97" s="164"/>
      <c r="O97" s="164"/>
      <c r="P97" s="164"/>
      <c r="Q97" s="164"/>
      <c r="R97" s="164"/>
      <c r="S97" s="164"/>
      <c r="T97" s="164"/>
      <c r="U97" s="164"/>
      <c r="V97" s="164"/>
      <c r="W97" s="164"/>
    </row>
    <row r="98" spans="1:23" s="74" customFormat="1" ht="12.75">
      <c r="A98" s="175" t="s">
        <v>6</v>
      </c>
      <c r="B98" s="176"/>
      <c r="C98" s="177"/>
      <c r="D98" s="177"/>
      <c r="E98" s="264"/>
      <c r="F98" s="177"/>
      <c r="G98" s="164"/>
      <c r="H98" s="164"/>
      <c r="I98" s="164"/>
      <c r="J98" s="164"/>
      <c r="K98" s="164"/>
      <c r="L98" s="164"/>
      <c r="M98" s="164"/>
      <c r="N98" s="164"/>
      <c r="O98" s="164"/>
      <c r="P98" s="164"/>
      <c r="Q98" s="164"/>
      <c r="R98" s="164"/>
      <c r="S98" s="164"/>
      <c r="T98" s="164"/>
      <c r="U98" s="164"/>
      <c r="V98" s="164"/>
      <c r="W98" s="164"/>
    </row>
    <row r="99" spans="1:23" s="73" customFormat="1" ht="36">
      <c r="A99" s="38">
        <f>MAX(A$1:$A98)+1</f>
        <v>30</v>
      </c>
      <c r="B99" s="99" t="s">
        <v>64</v>
      </c>
      <c r="C99" s="150" t="s">
        <v>51</v>
      </c>
      <c r="D99" s="151">
        <v>3104</v>
      </c>
      <c r="E99" s="197"/>
      <c r="F99" s="152">
        <f>D99*E99</f>
        <v>0</v>
      </c>
      <c r="G99" s="164"/>
      <c r="H99" s="164"/>
      <c r="I99" s="164"/>
      <c r="J99" s="164"/>
      <c r="K99" s="164"/>
      <c r="L99" s="164"/>
      <c r="M99" s="164"/>
      <c r="N99" s="164"/>
      <c r="O99" s="164"/>
      <c r="P99" s="164"/>
      <c r="Q99" s="164"/>
      <c r="R99" s="164"/>
      <c r="S99" s="164"/>
      <c r="T99" s="164"/>
      <c r="U99" s="164"/>
      <c r="V99" s="164"/>
      <c r="W99" s="164"/>
    </row>
    <row r="100" spans="1:23" s="74" customFormat="1" ht="12.75">
      <c r="A100" s="175"/>
      <c r="B100" s="170"/>
      <c r="C100" s="150" t="s">
        <v>1</v>
      </c>
      <c r="D100" s="151" t="s">
        <v>6</v>
      </c>
      <c r="E100" s="259"/>
      <c r="F100" s="155"/>
      <c r="G100" s="164"/>
      <c r="H100" s="164"/>
      <c r="I100" s="164"/>
      <c r="J100" s="164"/>
      <c r="K100" s="164"/>
      <c r="L100" s="164"/>
      <c r="M100" s="164"/>
      <c r="N100" s="164"/>
      <c r="O100" s="164"/>
      <c r="P100" s="164"/>
      <c r="Q100" s="164"/>
      <c r="R100" s="164"/>
      <c r="S100" s="164"/>
      <c r="T100" s="164"/>
      <c r="U100" s="164"/>
      <c r="V100" s="164"/>
      <c r="W100" s="164"/>
    </row>
    <row r="101" spans="1:23" s="73" customFormat="1" ht="48">
      <c r="A101" s="38">
        <f>MAX(A$1:$A100)+1</f>
        <v>31</v>
      </c>
      <c r="B101" s="99" t="s">
        <v>184</v>
      </c>
      <c r="C101" s="150"/>
      <c r="D101" s="151"/>
      <c r="E101" s="259"/>
      <c r="F101" s="152"/>
      <c r="G101" s="164"/>
      <c r="H101" s="164"/>
      <c r="I101" s="164"/>
      <c r="J101" s="164"/>
      <c r="K101" s="164"/>
      <c r="L101" s="164"/>
      <c r="M101" s="164"/>
      <c r="N101" s="164"/>
      <c r="O101" s="164"/>
      <c r="P101" s="164"/>
      <c r="Q101" s="164"/>
      <c r="R101" s="164"/>
      <c r="S101" s="164"/>
      <c r="T101" s="164"/>
      <c r="U101" s="164"/>
      <c r="V101" s="164"/>
      <c r="W101" s="164"/>
    </row>
    <row r="102" spans="1:23" s="73" customFormat="1" ht="12.75">
      <c r="A102" s="38"/>
      <c r="B102" s="184" t="s">
        <v>185</v>
      </c>
      <c r="C102" s="150" t="s">
        <v>51</v>
      </c>
      <c r="D102" s="151">
        <f>D99</f>
        <v>3104</v>
      </c>
      <c r="E102" s="197"/>
      <c r="F102" s="152">
        <f>D102*E102</f>
        <v>0</v>
      </c>
      <c r="G102" s="164"/>
      <c r="H102" s="164"/>
      <c r="I102" s="164"/>
      <c r="J102" s="164"/>
      <c r="K102" s="164"/>
      <c r="L102" s="164"/>
      <c r="M102" s="164"/>
      <c r="N102" s="164"/>
      <c r="O102" s="164"/>
      <c r="P102" s="164"/>
      <c r="Q102" s="164"/>
      <c r="R102" s="164"/>
      <c r="S102" s="164"/>
      <c r="T102" s="164"/>
      <c r="U102" s="164"/>
      <c r="V102" s="164"/>
      <c r="W102" s="164"/>
    </row>
    <row r="103" spans="1:23" s="74" customFormat="1" ht="12.75">
      <c r="A103" s="175"/>
      <c r="B103" s="170"/>
      <c r="C103" s="150" t="s">
        <v>1</v>
      </c>
      <c r="D103" s="151" t="s">
        <v>6</v>
      </c>
      <c r="E103" s="259"/>
      <c r="F103" s="155"/>
      <c r="G103" s="164"/>
      <c r="H103" s="164"/>
      <c r="I103" s="164"/>
      <c r="J103" s="164"/>
      <c r="K103" s="164"/>
      <c r="L103" s="164"/>
      <c r="M103" s="164"/>
      <c r="N103" s="164"/>
      <c r="O103" s="164"/>
      <c r="P103" s="164"/>
      <c r="Q103" s="164"/>
      <c r="R103" s="164"/>
      <c r="S103" s="164"/>
      <c r="T103" s="164"/>
      <c r="U103" s="164"/>
      <c r="V103" s="164"/>
      <c r="W103" s="164"/>
    </row>
    <row r="104" spans="1:23" s="73" customFormat="1" ht="36">
      <c r="A104" s="38">
        <f>MAX(A$1:$A103)+1</f>
        <v>32</v>
      </c>
      <c r="B104" s="99" t="s">
        <v>186</v>
      </c>
      <c r="C104" s="150"/>
      <c r="D104" s="151"/>
      <c r="E104" s="259"/>
      <c r="F104" s="155"/>
      <c r="G104" s="164"/>
      <c r="H104" s="164"/>
      <c r="I104" s="164"/>
      <c r="J104" s="164"/>
      <c r="K104" s="164"/>
      <c r="L104" s="164"/>
      <c r="M104" s="164"/>
      <c r="N104" s="164"/>
      <c r="O104" s="164"/>
      <c r="P104" s="164"/>
      <c r="Q104" s="164"/>
      <c r="R104" s="164"/>
      <c r="S104" s="164"/>
      <c r="T104" s="164"/>
      <c r="U104" s="164"/>
      <c r="V104" s="164"/>
      <c r="W104" s="164"/>
    </row>
    <row r="105" spans="1:23" s="73" customFormat="1" ht="36">
      <c r="A105" s="38"/>
      <c r="B105" s="99" t="s">
        <v>65</v>
      </c>
      <c r="C105" s="150"/>
      <c r="D105" s="151"/>
      <c r="E105" s="259"/>
      <c r="F105" s="152"/>
      <c r="G105" s="164"/>
      <c r="H105" s="164"/>
      <c r="I105" s="164"/>
      <c r="J105" s="164"/>
      <c r="K105" s="164"/>
      <c r="L105" s="164"/>
      <c r="M105" s="164"/>
      <c r="N105" s="164"/>
      <c r="O105" s="164"/>
      <c r="P105" s="164"/>
      <c r="Q105" s="164"/>
      <c r="R105" s="164"/>
      <c r="S105" s="164"/>
      <c r="T105" s="164"/>
      <c r="U105" s="164"/>
      <c r="V105" s="164"/>
      <c r="W105" s="164"/>
    </row>
    <row r="106" spans="1:23" s="73" customFormat="1" ht="12.75">
      <c r="A106" s="38"/>
      <c r="B106" s="184" t="s">
        <v>263</v>
      </c>
      <c r="C106" s="150" t="s">
        <v>51</v>
      </c>
      <c r="D106" s="151">
        <f>D99</f>
        <v>3104</v>
      </c>
      <c r="E106" s="197"/>
      <c r="F106" s="152">
        <f>D106*E106</f>
        <v>0</v>
      </c>
      <c r="G106" s="164"/>
      <c r="H106" s="164"/>
      <c r="I106" s="164"/>
      <c r="J106" s="164"/>
      <c r="K106" s="164"/>
      <c r="L106" s="164"/>
      <c r="M106" s="164"/>
      <c r="N106" s="164"/>
      <c r="O106" s="164"/>
      <c r="P106" s="164"/>
      <c r="Q106" s="164"/>
      <c r="R106" s="164"/>
      <c r="S106" s="164"/>
      <c r="T106" s="164"/>
      <c r="U106" s="164"/>
      <c r="V106" s="164"/>
      <c r="W106" s="164"/>
    </row>
    <row r="107" spans="1:23" s="73" customFormat="1" ht="12.75">
      <c r="A107" s="38"/>
      <c r="B107" s="184"/>
      <c r="C107" s="150"/>
      <c r="D107" s="151"/>
      <c r="E107" s="259"/>
      <c r="F107" s="152"/>
      <c r="G107" s="164"/>
      <c r="H107" s="164"/>
      <c r="I107" s="164"/>
      <c r="J107" s="164"/>
      <c r="K107" s="164"/>
      <c r="L107" s="164"/>
      <c r="M107" s="164"/>
      <c r="N107" s="164"/>
      <c r="O107" s="164"/>
      <c r="P107" s="164"/>
      <c r="Q107" s="164"/>
      <c r="R107" s="164"/>
      <c r="S107" s="164"/>
      <c r="T107" s="164"/>
      <c r="U107" s="164"/>
      <c r="V107" s="164"/>
      <c r="W107" s="164"/>
    </row>
    <row r="108" spans="1:23" s="73" customFormat="1" ht="60">
      <c r="A108" s="38">
        <f>MAX(A$1:$A107)+1</f>
        <v>33</v>
      </c>
      <c r="B108" s="184" t="s">
        <v>129</v>
      </c>
      <c r="C108" s="150"/>
      <c r="D108" s="151"/>
      <c r="E108" s="259"/>
      <c r="F108" s="152"/>
      <c r="G108" s="164"/>
      <c r="H108" s="164"/>
      <c r="I108" s="164"/>
      <c r="J108" s="164"/>
      <c r="K108" s="164"/>
      <c r="L108" s="164"/>
      <c r="M108" s="164"/>
      <c r="N108" s="164"/>
      <c r="O108" s="164"/>
      <c r="P108" s="164"/>
      <c r="Q108" s="164"/>
      <c r="R108" s="164"/>
      <c r="S108" s="164"/>
      <c r="T108" s="164"/>
      <c r="U108" s="164"/>
      <c r="V108" s="164"/>
      <c r="W108" s="164"/>
    </row>
    <row r="109" spans="1:23" s="174" customFormat="1" ht="24">
      <c r="A109" s="182"/>
      <c r="B109" s="184" t="s">
        <v>233</v>
      </c>
      <c r="E109" s="219"/>
      <c r="G109" s="164"/>
      <c r="H109" s="164"/>
      <c r="I109" s="164"/>
      <c r="J109" s="164"/>
      <c r="K109" s="164"/>
      <c r="L109" s="164"/>
      <c r="M109" s="164"/>
      <c r="N109" s="164"/>
      <c r="O109" s="164"/>
      <c r="P109" s="164"/>
      <c r="Q109" s="164"/>
      <c r="R109" s="164"/>
      <c r="S109" s="164"/>
      <c r="T109" s="164"/>
      <c r="U109" s="164"/>
      <c r="V109" s="164"/>
      <c r="W109" s="164"/>
    </row>
    <row r="110" spans="1:23" s="174" customFormat="1" ht="12.75">
      <c r="A110" s="182"/>
      <c r="B110" s="184" t="s">
        <v>232</v>
      </c>
      <c r="C110" s="150" t="s">
        <v>8</v>
      </c>
      <c r="D110" s="151">
        <v>1</v>
      </c>
      <c r="E110" s="259"/>
      <c r="F110" s="152">
        <f>0.05*SUM(F97:F107)</f>
        <v>0</v>
      </c>
      <c r="G110" s="164"/>
      <c r="H110" s="164"/>
      <c r="I110" s="164"/>
      <c r="J110" s="164"/>
      <c r="K110" s="164"/>
      <c r="L110" s="164"/>
      <c r="M110" s="164"/>
      <c r="N110" s="164"/>
      <c r="O110" s="164"/>
      <c r="P110" s="164"/>
      <c r="Q110" s="164"/>
      <c r="R110" s="164"/>
      <c r="S110" s="164"/>
      <c r="T110" s="164"/>
      <c r="U110" s="164"/>
      <c r="V110" s="164"/>
      <c r="W110" s="164"/>
    </row>
    <row r="111" spans="1:23" s="174" customFormat="1" ht="13.5" thickBot="1">
      <c r="A111" s="182"/>
      <c r="B111" s="184"/>
      <c r="C111" s="173"/>
      <c r="D111" s="183"/>
      <c r="E111" s="218"/>
      <c r="F111" s="152"/>
      <c r="G111" s="164"/>
      <c r="H111" s="164"/>
      <c r="I111" s="164"/>
      <c r="J111" s="164"/>
      <c r="K111" s="164"/>
      <c r="L111" s="164"/>
      <c r="M111" s="164"/>
      <c r="N111" s="164"/>
      <c r="O111" s="164"/>
      <c r="P111" s="164"/>
      <c r="Q111" s="164"/>
      <c r="R111" s="164"/>
      <c r="S111" s="164"/>
      <c r="T111" s="164"/>
      <c r="U111" s="164"/>
      <c r="V111" s="164"/>
      <c r="W111" s="164"/>
    </row>
    <row r="112" spans="1:23" s="49" customFormat="1" ht="27" thickTop="1" thickBot="1">
      <c r="A112" s="98"/>
      <c r="B112" s="104" t="str">
        <f>+CONCATENATE("REKAPITULACIJA - ",B97)</f>
        <v>REKAPITULACIJA - B2.4. ASFALTERSKA DELA</v>
      </c>
      <c r="C112" s="105"/>
      <c r="D112" s="79"/>
      <c r="E112" s="263"/>
      <c r="F112" s="94">
        <f>SUM(F97:F111)</f>
        <v>0</v>
      </c>
      <c r="G112" s="164"/>
      <c r="H112" s="164"/>
      <c r="I112" s="164"/>
      <c r="J112" s="164"/>
      <c r="K112" s="164"/>
      <c r="L112" s="164"/>
      <c r="M112" s="164"/>
      <c r="N112" s="164"/>
      <c r="O112" s="164"/>
      <c r="P112" s="164"/>
      <c r="Q112" s="164"/>
      <c r="R112" s="164"/>
      <c r="S112" s="164"/>
      <c r="T112" s="164"/>
      <c r="U112" s="164"/>
      <c r="V112" s="164"/>
      <c r="W112" s="164"/>
    </row>
    <row r="113" spans="1:23" s="73" customFormat="1" ht="13.5" thickTop="1">
      <c r="A113" s="38"/>
      <c r="B113" s="153"/>
      <c r="C113" s="150"/>
      <c r="D113" s="151"/>
      <c r="E113" s="259"/>
      <c r="F113" s="3"/>
      <c r="G113" s="164"/>
      <c r="H113" s="164"/>
      <c r="I113" s="164"/>
      <c r="J113" s="164"/>
      <c r="K113" s="164"/>
      <c r="L113" s="164"/>
      <c r="M113" s="164"/>
      <c r="N113" s="164"/>
      <c r="O113" s="164"/>
      <c r="P113" s="164"/>
      <c r="Q113" s="164"/>
      <c r="R113" s="164"/>
      <c r="S113" s="164"/>
      <c r="T113" s="164"/>
      <c r="U113" s="164"/>
      <c r="V113" s="164"/>
      <c r="W113" s="164"/>
    </row>
    <row r="114" spans="1:23" s="73" customFormat="1" ht="12.75">
      <c r="A114" s="38" t="s">
        <v>6</v>
      </c>
      <c r="B114" s="178" t="s">
        <v>176</v>
      </c>
      <c r="C114" s="150" t="s">
        <v>1</v>
      </c>
      <c r="D114" s="151" t="s">
        <v>6</v>
      </c>
      <c r="E114" s="259" t="s">
        <v>1</v>
      </c>
      <c r="F114" s="155"/>
      <c r="G114" s="164"/>
      <c r="H114" s="164"/>
      <c r="I114" s="164"/>
      <c r="J114" s="164"/>
      <c r="K114" s="164"/>
      <c r="L114" s="164"/>
      <c r="M114" s="164"/>
      <c r="N114" s="164"/>
      <c r="O114" s="164"/>
      <c r="P114" s="164"/>
      <c r="Q114" s="164"/>
      <c r="R114" s="164"/>
      <c r="S114" s="164"/>
      <c r="T114" s="164"/>
      <c r="U114" s="164"/>
      <c r="V114" s="164"/>
      <c r="W114" s="164"/>
    </row>
    <row r="115" spans="1:23" s="74" customFormat="1" ht="12.75">
      <c r="A115" s="175" t="s">
        <v>6</v>
      </c>
      <c r="B115" s="176"/>
      <c r="C115" s="177"/>
      <c r="D115" s="177"/>
      <c r="E115" s="264"/>
      <c r="F115" s="177"/>
      <c r="G115" s="164"/>
      <c r="H115" s="164"/>
      <c r="I115" s="164"/>
      <c r="J115" s="164"/>
      <c r="K115" s="164"/>
      <c r="L115" s="164"/>
      <c r="M115" s="164"/>
      <c r="N115" s="164"/>
      <c r="O115" s="164"/>
      <c r="P115" s="164"/>
      <c r="Q115" s="164"/>
      <c r="R115" s="164"/>
      <c r="S115" s="164"/>
      <c r="T115" s="164"/>
      <c r="U115" s="164"/>
      <c r="V115" s="164"/>
      <c r="W115" s="164"/>
    </row>
    <row r="116" spans="1:23" s="73" customFormat="1" ht="72">
      <c r="A116" s="38">
        <f>MAX(A$1:$A115)+1</f>
        <v>34</v>
      </c>
      <c r="B116" s="99" t="s">
        <v>66</v>
      </c>
      <c r="C116" s="150" t="s">
        <v>48</v>
      </c>
      <c r="D116" s="151">
        <v>1011</v>
      </c>
      <c r="E116" s="197"/>
      <c r="F116" s="152">
        <f>D116*E116</f>
        <v>0</v>
      </c>
      <c r="G116" s="164"/>
      <c r="H116" s="164"/>
      <c r="I116" s="164"/>
      <c r="J116" s="164"/>
      <c r="K116" s="164"/>
      <c r="L116" s="164"/>
      <c r="M116" s="164"/>
      <c r="N116" s="164"/>
      <c r="O116" s="164"/>
      <c r="P116" s="164"/>
      <c r="Q116" s="164"/>
      <c r="R116" s="164"/>
      <c r="S116" s="164"/>
      <c r="T116" s="164"/>
      <c r="U116" s="164"/>
      <c r="V116" s="164"/>
      <c r="W116" s="164"/>
    </row>
    <row r="117" spans="1:23" s="73" customFormat="1" ht="12.75">
      <c r="A117" s="38"/>
      <c r="B117" s="99"/>
      <c r="C117" s="150"/>
      <c r="D117" s="151"/>
      <c r="E117" s="203"/>
      <c r="F117" s="152"/>
      <c r="G117" s="164"/>
      <c r="H117" s="164"/>
      <c r="I117" s="164"/>
      <c r="J117" s="164"/>
      <c r="K117" s="164"/>
      <c r="L117" s="164"/>
      <c r="M117" s="164"/>
      <c r="N117" s="164"/>
      <c r="O117" s="164"/>
      <c r="P117" s="164"/>
      <c r="Q117" s="164"/>
      <c r="R117" s="164"/>
      <c r="S117" s="164"/>
      <c r="T117" s="164"/>
      <c r="U117" s="164"/>
      <c r="V117" s="164"/>
      <c r="W117" s="164"/>
    </row>
    <row r="118" spans="1:23" s="73" customFormat="1" ht="72">
      <c r="A118" s="38">
        <f>MAX(A$1:$A117)+1</f>
        <v>35</v>
      </c>
      <c r="B118" s="99" t="s">
        <v>277</v>
      </c>
      <c r="C118" s="150" t="s">
        <v>48</v>
      </c>
      <c r="D118" s="151">
        <v>940</v>
      </c>
      <c r="E118" s="197"/>
      <c r="F118" s="152">
        <f>D118*E118</f>
        <v>0</v>
      </c>
      <c r="G118" s="164"/>
      <c r="H118" s="164"/>
      <c r="I118" s="164"/>
      <c r="J118" s="164"/>
      <c r="K118" s="164"/>
      <c r="L118" s="164"/>
      <c r="M118" s="164"/>
      <c r="N118" s="164"/>
      <c r="O118" s="164"/>
      <c r="P118" s="164"/>
      <c r="Q118" s="164"/>
      <c r="R118" s="164"/>
      <c r="S118" s="164"/>
      <c r="T118" s="164"/>
      <c r="U118" s="164"/>
      <c r="V118" s="164"/>
      <c r="W118" s="164"/>
    </row>
    <row r="119" spans="1:23" s="73" customFormat="1" ht="12.75">
      <c r="A119" s="38"/>
      <c r="B119" s="99"/>
      <c r="C119" s="150"/>
      <c r="D119" s="151"/>
      <c r="E119" s="203"/>
      <c r="F119" s="152"/>
      <c r="G119" s="164"/>
      <c r="H119" s="164"/>
      <c r="I119" s="164"/>
      <c r="J119" s="164"/>
      <c r="K119" s="164"/>
      <c r="L119" s="164"/>
      <c r="M119" s="164"/>
      <c r="N119" s="164"/>
      <c r="O119" s="164"/>
      <c r="P119" s="164"/>
      <c r="Q119" s="164"/>
      <c r="R119" s="164"/>
      <c r="S119" s="164"/>
      <c r="T119" s="164"/>
      <c r="U119" s="164"/>
      <c r="V119" s="164"/>
      <c r="W119" s="164"/>
    </row>
    <row r="120" spans="1:23" s="73" customFormat="1" ht="48">
      <c r="A120" s="38">
        <f>MAX(A$1:$A119)+1</f>
        <v>36</v>
      </c>
      <c r="B120" s="153" t="s">
        <v>234</v>
      </c>
      <c r="C120" s="150"/>
      <c r="D120" s="151"/>
      <c r="E120" s="259"/>
      <c r="F120" s="3"/>
      <c r="G120" s="164"/>
      <c r="H120" s="164"/>
      <c r="I120" s="164"/>
      <c r="J120" s="164"/>
      <c r="K120" s="164"/>
      <c r="L120" s="164"/>
      <c r="M120" s="164"/>
      <c r="N120" s="164"/>
      <c r="O120" s="164"/>
      <c r="P120" s="164"/>
      <c r="Q120" s="164"/>
      <c r="R120" s="164"/>
      <c r="S120" s="164"/>
      <c r="T120" s="164"/>
      <c r="U120" s="164"/>
      <c r="V120" s="164"/>
      <c r="W120" s="164"/>
    </row>
    <row r="121" spans="1:23" s="174" customFormat="1" ht="36">
      <c r="A121" s="182"/>
      <c r="B121" s="154" t="s">
        <v>235</v>
      </c>
      <c r="C121" s="185"/>
      <c r="D121" s="186"/>
      <c r="E121" s="266"/>
      <c r="F121" s="152"/>
      <c r="G121" s="164"/>
      <c r="H121" s="164"/>
      <c r="I121" s="164"/>
      <c r="J121" s="164"/>
      <c r="K121" s="164"/>
      <c r="L121" s="164"/>
      <c r="M121" s="164"/>
      <c r="N121" s="164"/>
      <c r="O121" s="164"/>
      <c r="P121" s="164"/>
      <c r="Q121" s="164"/>
      <c r="R121" s="164"/>
      <c r="S121" s="164"/>
      <c r="T121" s="164"/>
      <c r="U121" s="164"/>
      <c r="V121" s="164"/>
      <c r="W121" s="164"/>
    </row>
    <row r="122" spans="1:23" s="174" customFormat="1" ht="48">
      <c r="A122" s="182"/>
      <c r="B122" s="154" t="s">
        <v>236</v>
      </c>
      <c r="C122" s="185"/>
      <c r="D122" s="186"/>
      <c r="E122" s="266"/>
      <c r="F122" s="152"/>
      <c r="G122" s="164"/>
      <c r="H122" s="164"/>
      <c r="I122" s="164"/>
      <c r="J122" s="164"/>
      <c r="K122" s="164"/>
      <c r="L122" s="164"/>
      <c r="M122" s="164"/>
      <c r="N122" s="164"/>
      <c r="O122" s="164"/>
      <c r="P122" s="164"/>
      <c r="Q122" s="164"/>
      <c r="R122" s="164"/>
      <c r="S122" s="164"/>
      <c r="T122" s="164"/>
      <c r="U122" s="164"/>
      <c r="V122" s="164"/>
      <c r="W122" s="164"/>
    </row>
    <row r="123" spans="1:23" s="174" customFormat="1" ht="24">
      <c r="A123" s="182"/>
      <c r="B123" s="154" t="s">
        <v>130</v>
      </c>
      <c r="C123" s="185" t="s">
        <v>51</v>
      </c>
      <c r="D123" s="186">
        <v>50</v>
      </c>
      <c r="E123" s="197"/>
      <c r="F123" s="152">
        <f>D123*E123</f>
        <v>0</v>
      </c>
      <c r="G123" s="164"/>
      <c r="H123" s="164"/>
      <c r="I123" s="164"/>
      <c r="J123" s="164"/>
      <c r="K123" s="164"/>
      <c r="L123" s="164"/>
      <c r="M123" s="164"/>
      <c r="N123" s="164"/>
      <c r="O123" s="164"/>
      <c r="P123" s="164"/>
      <c r="Q123" s="164"/>
      <c r="R123" s="164"/>
      <c r="S123" s="164"/>
      <c r="T123" s="164"/>
      <c r="U123" s="164"/>
      <c r="V123" s="164"/>
      <c r="W123" s="164"/>
    </row>
    <row r="124" spans="1:23" s="174" customFormat="1" ht="12.75">
      <c r="A124" s="182"/>
      <c r="B124" s="154"/>
      <c r="C124" s="185"/>
      <c r="D124" s="186"/>
      <c r="E124" s="203"/>
      <c r="F124" s="152"/>
      <c r="G124" s="164"/>
      <c r="H124" s="164"/>
      <c r="I124" s="164"/>
      <c r="J124" s="164"/>
      <c r="K124" s="164"/>
      <c r="L124" s="164"/>
      <c r="M124" s="164"/>
      <c r="N124" s="164"/>
      <c r="O124" s="164"/>
      <c r="P124" s="164"/>
      <c r="Q124" s="164"/>
      <c r="R124" s="164"/>
      <c r="S124" s="164"/>
      <c r="T124" s="164"/>
      <c r="U124" s="164"/>
      <c r="V124" s="164"/>
      <c r="W124" s="164"/>
    </row>
    <row r="125" spans="1:23" s="174" customFormat="1" ht="96">
      <c r="A125" s="38">
        <f>MAX(A$1:$A124)+1</f>
        <v>37</v>
      </c>
      <c r="B125" s="153" t="s">
        <v>301</v>
      </c>
      <c r="C125" s="185" t="s">
        <v>8</v>
      </c>
      <c r="D125" s="186">
        <v>30</v>
      </c>
      <c r="E125" s="197"/>
      <c r="F125" s="152">
        <f>D125*E125</f>
        <v>0</v>
      </c>
      <c r="G125" s="164"/>
      <c r="H125" s="164"/>
      <c r="I125" s="164"/>
      <c r="J125" s="164"/>
      <c r="K125" s="164"/>
      <c r="L125" s="164"/>
      <c r="M125" s="164"/>
      <c r="N125" s="164"/>
      <c r="O125" s="164"/>
      <c r="P125" s="164"/>
      <c r="Q125" s="164"/>
      <c r="R125" s="164"/>
      <c r="S125" s="164"/>
      <c r="T125" s="164"/>
      <c r="U125" s="164"/>
      <c r="V125" s="164"/>
      <c r="W125" s="164"/>
    </row>
    <row r="126" spans="1:23" s="174" customFormat="1" ht="13.5" thickBot="1">
      <c r="A126" s="182"/>
      <c r="B126" s="154"/>
      <c r="C126" s="185"/>
      <c r="D126" s="186"/>
      <c r="E126" s="266"/>
      <c r="F126" s="152"/>
      <c r="G126" s="164"/>
      <c r="H126" s="164"/>
      <c r="I126" s="164"/>
      <c r="J126" s="164"/>
      <c r="K126" s="164"/>
      <c r="L126" s="164"/>
      <c r="M126" s="164"/>
      <c r="N126" s="164"/>
      <c r="O126" s="164"/>
      <c r="P126" s="164"/>
      <c r="Q126" s="164"/>
      <c r="R126" s="164"/>
      <c r="S126" s="164"/>
      <c r="T126" s="164"/>
      <c r="U126" s="164"/>
      <c r="V126" s="164"/>
      <c r="W126" s="164"/>
    </row>
    <row r="127" spans="1:23" s="49" customFormat="1" ht="14.25" thickTop="1" thickBot="1">
      <c r="A127" s="98"/>
      <c r="B127" s="104" t="str">
        <f>+CONCATENATE("REKAPITULACIJA - ",B114)</f>
        <v>REKAPITULACIJA - B2.5. ZIDARSKA DELA</v>
      </c>
      <c r="C127" s="105"/>
      <c r="D127" s="79"/>
      <c r="E127" s="263"/>
      <c r="F127" s="94">
        <f>SUM(F114:F126)</f>
        <v>0</v>
      </c>
      <c r="G127" s="164"/>
      <c r="H127" s="164"/>
      <c r="I127" s="164"/>
      <c r="J127" s="164"/>
      <c r="K127" s="164"/>
      <c r="L127" s="164"/>
      <c r="M127" s="164"/>
      <c r="N127" s="164"/>
      <c r="O127" s="164"/>
      <c r="P127" s="164"/>
      <c r="Q127" s="164"/>
      <c r="R127" s="164"/>
      <c r="S127" s="164"/>
      <c r="T127" s="164"/>
      <c r="U127" s="164"/>
      <c r="V127" s="164"/>
      <c r="W127" s="164"/>
    </row>
    <row r="128" spans="1:23" s="73" customFormat="1" ht="13.5" thickTop="1">
      <c r="A128" s="38"/>
      <c r="B128" s="153"/>
      <c r="C128" s="150"/>
      <c r="D128" s="151"/>
      <c r="E128" s="259"/>
      <c r="F128" s="3"/>
      <c r="G128" s="164"/>
      <c r="H128" s="164"/>
      <c r="I128" s="164"/>
      <c r="J128" s="164"/>
      <c r="K128" s="164"/>
      <c r="L128" s="164"/>
      <c r="M128" s="164"/>
      <c r="N128" s="164"/>
      <c r="O128" s="164"/>
      <c r="P128" s="164"/>
      <c r="Q128" s="164"/>
      <c r="R128" s="164"/>
      <c r="S128" s="164"/>
      <c r="T128" s="164"/>
      <c r="U128" s="164"/>
      <c r="V128" s="164"/>
      <c r="W128" s="164"/>
    </row>
    <row r="129" spans="1:23" s="73" customFormat="1" ht="12.75">
      <c r="A129" s="38" t="s">
        <v>6</v>
      </c>
      <c r="B129" s="178" t="s">
        <v>177</v>
      </c>
      <c r="C129" s="150" t="s">
        <v>1</v>
      </c>
      <c r="D129" s="151" t="s">
        <v>6</v>
      </c>
      <c r="E129" s="259" t="s">
        <v>1</v>
      </c>
      <c r="F129" s="155"/>
      <c r="G129" s="164"/>
      <c r="H129" s="164"/>
      <c r="I129" s="164"/>
      <c r="J129" s="164"/>
      <c r="K129" s="164"/>
      <c r="L129" s="164"/>
      <c r="M129" s="164"/>
      <c r="N129" s="164"/>
      <c r="O129" s="164"/>
      <c r="P129" s="164"/>
      <c r="Q129" s="164"/>
      <c r="R129" s="164"/>
      <c r="S129" s="164"/>
      <c r="T129" s="164"/>
      <c r="U129" s="164"/>
      <c r="V129" s="164"/>
      <c r="W129" s="164"/>
    </row>
    <row r="130" spans="1:23" s="74" customFormat="1" ht="12.75">
      <c r="A130" s="175" t="s">
        <v>6</v>
      </c>
      <c r="B130" s="176"/>
      <c r="C130" s="177"/>
      <c r="D130" s="177"/>
      <c r="E130" s="264"/>
      <c r="F130" s="177"/>
      <c r="G130" s="164"/>
      <c r="H130" s="164"/>
      <c r="I130" s="164"/>
      <c r="J130" s="164"/>
      <c r="K130" s="164"/>
      <c r="L130" s="164"/>
      <c r="M130" s="164"/>
      <c r="N130" s="164"/>
      <c r="O130" s="164"/>
      <c r="P130" s="164"/>
      <c r="Q130" s="164"/>
      <c r="R130" s="164"/>
      <c r="S130" s="164"/>
      <c r="T130" s="164"/>
      <c r="U130" s="164"/>
      <c r="V130" s="164"/>
      <c r="W130" s="164"/>
    </row>
    <row r="131" spans="1:23" s="73" customFormat="1" ht="89.25">
      <c r="A131" s="187"/>
      <c r="B131" s="188" t="s">
        <v>67</v>
      </c>
      <c r="C131" s="189"/>
      <c r="D131" s="190"/>
      <c r="E131" s="267"/>
      <c r="F131" s="191"/>
      <c r="G131" s="164"/>
      <c r="H131" s="164"/>
      <c r="I131" s="164"/>
      <c r="J131" s="164"/>
      <c r="K131" s="164"/>
      <c r="L131" s="164"/>
      <c r="M131" s="164"/>
      <c r="N131" s="164"/>
      <c r="O131" s="164"/>
      <c r="P131" s="164"/>
      <c r="Q131" s="164"/>
      <c r="R131" s="164"/>
      <c r="S131" s="164"/>
      <c r="T131" s="164"/>
      <c r="U131" s="164"/>
      <c r="V131" s="164"/>
      <c r="W131" s="164"/>
    </row>
    <row r="132" spans="1:23" s="73" customFormat="1" ht="78.75" customHeight="1">
      <c r="A132" s="187"/>
      <c r="B132" s="188" t="s">
        <v>68</v>
      </c>
      <c r="C132" s="189"/>
      <c r="D132" s="190"/>
      <c r="E132" s="267"/>
      <c r="F132" s="191"/>
      <c r="G132" s="164"/>
      <c r="H132" s="164"/>
      <c r="I132" s="164"/>
      <c r="J132" s="164"/>
      <c r="K132" s="164"/>
      <c r="L132" s="164"/>
      <c r="M132" s="164"/>
      <c r="N132" s="164"/>
      <c r="O132" s="164"/>
      <c r="P132" s="164"/>
      <c r="Q132" s="164"/>
      <c r="R132" s="164"/>
      <c r="S132" s="164"/>
      <c r="T132" s="164"/>
      <c r="U132" s="164"/>
      <c r="V132" s="164"/>
      <c r="W132" s="164"/>
    </row>
    <row r="133" spans="1:23" s="73" customFormat="1" ht="63.75" customHeight="1">
      <c r="A133" s="187"/>
      <c r="B133" s="188" t="s">
        <v>69</v>
      </c>
      <c r="C133" s="189"/>
      <c r="D133" s="190"/>
      <c r="E133" s="267"/>
      <c r="F133" s="191"/>
      <c r="G133" s="164"/>
      <c r="H133" s="164"/>
      <c r="I133" s="164"/>
      <c r="J133" s="164"/>
      <c r="K133" s="164"/>
      <c r="L133" s="164"/>
      <c r="M133" s="164"/>
      <c r="N133" s="164"/>
      <c r="O133" s="164"/>
      <c r="P133" s="164"/>
      <c r="Q133" s="164"/>
      <c r="R133" s="164"/>
      <c r="S133" s="164"/>
      <c r="T133" s="164"/>
      <c r="U133" s="164"/>
      <c r="V133" s="164"/>
      <c r="W133" s="164"/>
    </row>
    <row r="134" spans="1:23" s="73" customFormat="1" ht="76.5">
      <c r="A134" s="187"/>
      <c r="B134" s="188" t="s">
        <v>70</v>
      </c>
      <c r="C134" s="189"/>
      <c r="D134" s="190"/>
      <c r="E134" s="267"/>
      <c r="F134" s="191"/>
      <c r="G134" s="164"/>
      <c r="H134" s="164"/>
      <c r="I134" s="164"/>
      <c r="J134" s="164"/>
      <c r="K134" s="164"/>
      <c r="L134" s="164"/>
      <c r="M134" s="164"/>
      <c r="N134" s="164"/>
      <c r="O134" s="164"/>
      <c r="P134" s="164"/>
      <c r="Q134" s="164"/>
      <c r="R134" s="164"/>
      <c r="S134" s="164"/>
      <c r="T134" s="164"/>
      <c r="U134" s="164"/>
      <c r="V134" s="164"/>
      <c r="W134" s="164"/>
    </row>
    <row r="135" spans="1:23" s="73" customFormat="1" ht="89.25">
      <c r="A135" s="187"/>
      <c r="B135" s="188" t="s">
        <v>71</v>
      </c>
      <c r="C135" s="189"/>
      <c r="D135" s="190"/>
      <c r="E135" s="267"/>
      <c r="F135" s="191"/>
      <c r="G135" s="164"/>
      <c r="H135" s="164"/>
      <c r="I135" s="164"/>
      <c r="J135" s="164"/>
      <c r="K135" s="164"/>
      <c r="L135" s="164"/>
      <c r="M135" s="164"/>
      <c r="N135" s="164"/>
      <c r="O135" s="164"/>
      <c r="P135" s="164"/>
      <c r="Q135" s="164"/>
      <c r="R135" s="164"/>
      <c r="S135" s="164"/>
      <c r="T135" s="164"/>
      <c r="U135" s="164"/>
      <c r="V135" s="164"/>
      <c r="W135" s="164"/>
    </row>
    <row r="136" spans="1:23" s="73" customFormat="1" ht="39.75" customHeight="1">
      <c r="A136" s="187"/>
      <c r="B136" s="188" t="s">
        <v>72</v>
      </c>
      <c r="C136" s="189"/>
      <c r="D136" s="190"/>
      <c r="E136" s="267"/>
      <c r="F136" s="191"/>
      <c r="G136" s="164"/>
      <c r="H136" s="164"/>
      <c r="I136" s="164"/>
      <c r="J136" s="164"/>
      <c r="K136" s="164"/>
      <c r="L136" s="164"/>
      <c r="M136" s="164"/>
      <c r="N136" s="164"/>
      <c r="O136" s="164"/>
      <c r="P136" s="164"/>
      <c r="Q136" s="164"/>
      <c r="R136" s="164"/>
      <c r="S136" s="164"/>
      <c r="T136" s="164"/>
      <c r="U136" s="164"/>
      <c r="V136" s="164"/>
      <c r="W136" s="164"/>
    </row>
    <row r="137" spans="1:23" s="73" customFormat="1" ht="51">
      <c r="A137" s="187"/>
      <c r="B137" s="188" t="s">
        <v>73</v>
      </c>
      <c r="C137" s="189"/>
      <c r="D137" s="190"/>
      <c r="E137" s="267"/>
      <c r="F137" s="191"/>
      <c r="G137" s="164"/>
      <c r="H137" s="164"/>
      <c r="I137" s="164"/>
      <c r="J137" s="164"/>
      <c r="K137" s="164"/>
      <c r="L137" s="164"/>
      <c r="M137" s="164"/>
      <c r="N137" s="164"/>
      <c r="O137" s="164"/>
      <c r="P137" s="164"/>
      <c r="Q137" s="164"/>
      <c r="R137" s="164"/>
      <c r="S137" s="164"/>
      <c r="T137" s="164"/>
      <c r="U137" s="164"/>
      <c r="V137" s="164"/>
      <c r="W137" s="164"/>
    </row>
    <row r="138" spans="1:23" s="73" customFormat="1" ht="12.75">
      <c r="A138" s="187"/>
      <c r="B138" s="188"/>
      <c r="C138" s="189"/>
      <c r="D138" s="190"/>
      <c r="E138" s="267"/>
      <c r="F138" s="191"/>
      <c r="G138" s="164"/>
      <c r="H138" s="164"/>
      <c r="I138" s="164"/>
      <c r="J138" s="164"/>
      <c r="K138" s="164"/>
      <c r="L138" s="164"/>
      <c r="M138" s="164"/>
      <c r="N138" s="164"/>
      <c r="O138" s="164"/>
      <c r="P138" s="164"/>
      <c r="Q138" s="164"/>
      <c r="R138" s="164"/>
      <c r="S138" s="164"/>
      <c r="T138" s="164"/>
      <c r="U138" s="164"/>
      <c r="V138" s="164"/>
      <c r="W138" s="164"/>
    </row>
    <row r="139" spans="1:23" s="73" customFormat="1" ht="76.5">
      <c r="A139" s="187"/>
      <c r="B139" s="188" t="s">
        <v>74</v>
      </c>
      <c r="C139" s="189"/>
      <c r="D139" s="190"/>
      <c r="E139" s="267"/>
      <c r="F139" s="191"/>
      <c r="G139" s="164"/>
      <c r="H139" s="164"/>
      <c r="I139" s="164"/>
      <c r="J139" s="164"/>
      <c r="K139" s="164"/>
      <c r="L139" s="164"/>
      <c r="M139" s="164"/>
      <c r="N139" s="164"/>
      <c r="O139" s="164"/>
      <c r="P139" s="164"/>
      <c r="Q139" s="164"/>
      <c r="R139" s="164"/>
      <c r="S139" s="164"/>
      <c r="T139" s="164"/>
      <c r="U139" s="164"/>
      <c r="V139" s="164"/>
      <c r="W139" s="164"/>
    </row>
    <row r="140" spans="1:23" s="73" customFormat="1" ht="63.75">
      <c r="A140" s="187"/>
      <c r="B140" s="188" t="s">
        <v>75</v>
      </c>
      <c r="C140" s="189"/>
      <c r="D140" s="190"/>
      <c r="E140" s="267"/>
      <c r="F140" s="191"/>
      <c r="G140" s="164"/>
      <c r="H140" s="164"/>
      <c r="I140" s="164"/>
      <c r="J140" s="164"/>
      <c r="K140" s="164"/>
      <c r="L140" s="164"/>
      <c r="M140" s="164"/>
      <c r="N140" s="164"/>
      <c r="O140" s="164"/>
      <c r="P140" s="164"/>
      <c r="Q140" s="164"/>
      <c r="R140" s="164"/>
      <c r="S140" s="164"/>
      <c r="T140" s="164"/>
      <c r="U140" s="164"/>
      <c r="V140" s="164"/>
      <c r="W140" s="164"/>
    </row>
    <row r="141" spans="1:23" s="73" customFormat="1" ht="25.5">
      <c r="A141" s="187"/>
      <c r="B141" s="188" t="s">
        <v>76</v>
      </c>
      <c r="C141" s="189"/>
      <c r="D141" s="190"/>
      <c r="E141" s="267"/>
      <c r="F141" s="191"/>
      <c r="G141" s="164"/>
      <c r="H141" s="164"/>
      <c r="I141" s="164"/>
      <c r="J141" s="164"/>
      <c r="K141" s="164"/>
      <c r="L141" s="164"/>
      <c r="M141" s="164"/>
      <c r="N141" s="164"/>
      <c r="O141" s="164"/>
      <c r="P141" s="164"/>
      <c r="Q141" s="164"/>
      <c r="R141" s="164"/>
      <c r="S141" s="164"/>
      <c r="T141" s="164"/>
      <c r="U141" s="164"/>
      <c r="V141" s="164"/>
      <c r="W141" s="164"/>
    </row>
    <row r="142" spans="1:23" s="73" customFormat="1" ht="63.75">
      <c r="A142" s="38"/>
      <c r="B142" s="188" t="s">
        <v>77</v>
      </c>
      <c r="C142" s="189"/>
      <c r="D142" s="190"/>
      <c r="E142" s="267"/>
      <c r="F142" s="191"/>
      <c r="G142" s="164"/>
      <c r="H142" s="164"/>
      <c r="I142" s="164"/>
      <c r="J142" s="164"/>
      <c r="K142" s="164"/>
      <c r="L142" s="164"/>
      <c r="M142" s="164"/>
      <c r="N142" s="164"/>
      <c r="O142" s="164"/>
      <c r="P142" s="164"/>
      <c r="Q142" s="164"/>
      <c r="R142" s="164"/>
      <c r="S142" s="164"/>
      <c r="T142" s="164"/>
      <c r="U142" s="164"/>
      <c r="V142" s="164"/>
      <c r="W142" s="164"/>
    </row>
    <row r="143" spans="1:23" s="73" customFormat="1" ht="12.75">
      <c r="A143" s="38"/>
      <c r="B143" s="188"/>
      <c r="C143" s="189"/>
      <c r="D143" s="190"/>
      <c r="E143" s="267"/>
      <c r="F143" s="191"/>
      <c r="G143" s="164"/>
      <c r="H143" s="164"/>
      <c r="I143" s="164"/>
      <c r="J143" s="164"/>
      <c r="K143" s="164"/>
      <c r="L143" s="164"/>
      <c r="M143" s="164"/>
      <c r="N143" s="164"/>
      <c r="O143" s="164"/>
      <c r="P143" s="164"/>
      <c r="Q143" s="164"/>
      <c r="R143" s="164"/>
      <c r="S143" s="164"/>
      <c r="T143" s="164"/>
      <c r="U143" s="164"/>
      <c r="V143" s="164"/>
      <c r="W143" s="164"/>
    </row>
    <row r="144" spans="1:23" s="73" customFormat="1" ht="108">
      <c r="A144" s="38">
        <f>MAX(A$1:$A143)+1</f>
        <v>38</v>
      </c>
      <c r="B144" s="157" t="s">
        <v>257</v>
      </c>
      <c r="C144" s="173" t="s">
        <v>51</v>
      </c>
      <c r="D144" s="152">
        <v>6</v>
      </c>
      <c r="E144" s="197"/>
      <c r="F144" s="152">
        <f>D144*E144</f>
        <v>0</v>
      </c>
      <c r="G144" s="164"/>
      <c r="H144" s="164"/>
      <c r="I144" s="164"/>
      <c r="J144" s="164"/>
      <c r="K144" s="164"/>
      <c r="L144" s="164"/>
      <c r="M144" s="164"/>
      <c r="N144" s="164"/>
      <c r="O144" s="164"/>
      <c r="P144" s="164"/>
      <c r="Q144" s="164"/>
      <c r="R144" s="164"/>
      <c r="S144" s="164"/>
      <c r="T144" s="164"/>
      <c r="U144" s="164"/>
      <c r="V144" s="164"/>
      <c r="W144" s="164"/>
    </row>
    <row r="145" spans="1:23" s="73" customFormat="1" ht="24">
      <c r="A145" s="38"/>
      <c r="B145" s="192" t="s">
        <v>254</v>
      </c>
      <c r="C145" s="189"/>
      <c r="D145" s="190"/>
      <c r="E145" s="267"/>
      <c r="F145" s="191"/>
      <c r="G145" s="164"/>
      <c r="H145" s="164"/>
      <c r="I145" s="164"/>
      <c r="J145" s="164"/>
      <c r="K145" s="164"/>
      <c r="L145" s="164"/>
      <c r="M145" s="164"/>
      <c r="N145" s="164"/>
      <c r="O145" s="164"/>
      <c r="P145" s="164"/>
      <c r="Q145" s="164"/>
      <c r="R145" s="164"/>
      <c r="S145" s="164"/>
      <c r="T145" s="164"/>
      <c r="U145" s="164"/>
      <c r="V145" s="164"/>
      <c r="W145" s="164"/>
    </row>
    <row r="146" spans="1:23" s="73" customFormat="1" ht="12.75">
      <c r="A146" s="38"/>
      <c r="B146" s="188"/>
      <c r="C146" s="189"/>
      <c r="D146" s="190"/>
      <c r="E146" s="267"/>
      <c r="F146" s="191"/>
      <c r="G146" s="164"/>
      <c r="H146" s="164"/>
      <c r="I146" s="164"/>
      <c r="J146" s="164"/>
      <c r="K146" s="164"/>
      <c r="L146" s="164"/>
      <c r="M146" s="164"/>
      <c r="N146" s="164"/>
      <c r="O146" s="164"/>
      <c r="P146" s="164"/>
      <c r="Q146" s="164"/>
      <c r="R146" s="164"/>
      <c r="S146" s="164"/>
      <c r="T146" s="164"/>
      <c r="U146" s="164"/>
      <c r="V146" s="164"/>
      <c r="W146" s="164"/>
    </row>
    <row r="147" spans="1:23" s="174" customFormat="1" ht="60">
      <c r="A147" s="38">
        <f>MAX(A$1:$A146)+1</f>
        <v>39</v>
      </c>
      <c r="B147" s="157" t="s">
        <v>78</v>
      </c>
      <c r="E147" s="219"/>
      <c r="G147" s="164"/>
      <c r="H147" s="164"/>
      <c r="I147" s="164"/>
      <c r="J147" s="164"/>
      <c r="K147" s="164"/>
      <c r="L147" s="164"/>
      <c r="M147" s="164"/>
      <c r="N147" s="164"/>
      <c r="O147" s="164"/>
      <c r="P147" s="164"/>
      <c r="Q147" s="164"/>
      <c r="R147" s="164"/>
      <c r="S147" s="164"/>
      <c r="T147" s="164"/>
      <c r="U147" s="164"/>
      <c r="V147" s="164"/>
      <c r="W147" s="164"/>
    </row>
    <row r="148" spans="1:23" s="174" customFormat="1" ht="24">
      <c r="A148" s="38"/>
      <c r="B148" s="192" t="s">
        <v>79</v>
      </c>
      <c r="C148" s="173" t="s">
        <v>10</v>
      </c>
      <c r="D148" s="152">
        <v>25</v>
      </c>
      <c r="E148" s="197"/>
      <c r="F148" s="152">
        <f>D148*E148</f>
        <v>0</v>
      </c>
      <c r="G148" s="164"/>
      <c r="H148" s="164"/>
      <c r="I148" s="164"/>
      <c r="J148" s="164"/>
      <c r="K148" s="164"/>
      <c r="L148" s="164"/>
      <c r="M148" s="164"/>
      <c r="N148" s="164"/>
      <c r="O148" s="164"/>
      <c r="P148" s="164"/>
      <c r="Q148" s="164"/>
      <c r="R148" s="164"/>
      <c r="S148" s="164"/>
      <c r="T148" s="164"/>
      <c r="U148" s="164"/>
      <c r="V148" s="164"/>
      <c r="W148" s="164"/>
    </row>
    <row r="149" spans="1:23" s="174" customFormat="1" ht="12.75">
      <c r="A149" s="182"/>
      <c r="B149" s="170"/>
      <c r="E149" s="219"/>
      <c r="G149" s="164"/>
      <c r="H149" s="164"/>
      <c r="I149" s="164"/>
      <c r="J149" s="164"/>
      <c r="K149" s="164"/>
      <c r="L149" s="164"/>
      <c r="M149" s="164"/>
      <c r="N149" s="164"/>
      <c r="O149" s="164"/>
      <c r="P149" s="164"/>
      <c r="Q149" s="164"/>
      <c r="R149" s="164"/>
      <c r="S149" s="164"/>
      <c r="T149" s="164"/>
      <c r="U149" s="164"/>
      <c r="V149" s="164"/>
      <c r="W149" s="164"/>
    </row>
    <row r="150" spans="1:23" s="174" customFormat="1" ht="36">
      <c r="A150" s="38">
        <f>MAX(A$1:$A149)+1</f>
        <v>40</v>
      </c>
      <c r="B150" s="157" t="s">
        <v>80</v>
      </c>
      <c r="E150" s="219"/>
      <c r="G150" s="164"/>
      <c r="H150" s="164"/>
      <c r="I150" s="164"/>
      <c r="J150" s="164"/>
      <c r="K150" s="164"/>
      <c r="L150" s="164"/>
      <c r="M150" s="164"/>
      <c r="N150" s="164"/>
      <c r="O150" s="164"/>
      <c r="P150" s="164"/>
      <c r="Q150" s="164"/>
      <c r="R150" s="164"/>
      <c r="S150" s="164"/>
      <c r="T150" s="164"/>
      <c r="U150" s="164"/>
      <c r="V150" s="164"/>
      <c r="W150" s="164"/>
    </row>
    <row r="151" spans="1:23" s="174" customFormat="1" ht="48">
      <c r="A151" s="38"/>
      <c r="B151" s="157" t="s">
        <v>81</v>
      </c>
      <c r="C151" s="173"/>
      <c r="D151" s="152"/>
      <c r="E151" s="218"/>
      <c r="F151" s="152"/>
      <c r="G151" s="164"/>
      <c r="H151" s="164"/>
      <c r="I151" s="164"/>
      <c r="J151" s="164"/>
      <c r="K151" s="164"/>
      <c r="L151" s="164"/>
      <c r="M151" s="164"/>
      <c r="N151" s="164"/>
      <c r="O151" s="164"/>
      <c r="P151" s="164"/>
      <c r="Q151" s="164"/>
      <c r="R151" s="164"/>
      <c r="S151" s="164"/>
      <c r="T151" s="164"/>
      <c r="U151" s="164"/>
      <c r="V151" s="164"/>
      <c r="W151" s="164"/>
    </row>
    <row r="152" spans="1:23" s="174" customFormat="1" ht="24">
      <c r="A152" s="38"/>
      <c r="B152" s="192" t="s">
        <v>79</v>
      </c>
      <c r="C152" s="173" t="s">
        <v>10</v>
      </c>
      <c r="D152" s="152">
        <v>1.2</v>
      </c>
      <c r="E152" s="197"/>
      <c r="F152" s="152">
        <f>D152*E152</f>
        <v>0</v>
      </c>
      <c r="G152" s="164"/>
      <c r="H152" s="164"/>
      <c r="I152" s="164"/>
      <c r="J152" s="164"/>
      <c r="K152" s="164"/>
      <c r="L152" s="164"/>
      <c r="M152" s="164"/>
      <c r="N152" s="164"/>
      <c r="O152" s="164"/>
      <c r="P152" s="164"/>
      <c r="Q152" s="164"/>
      <c r="R152" s="164"/>
      <c r="S152" s="164"/>
      <c r="T152" s="164"/>
      <c r="U152" s="164"/>
      <c r="V152" s="164"/>
      <c r="W152" s="164"/>
    </row>
    <row r="153" spans="1:23" s="73" customFormat="1" ht="12.75">
      <c r="A153" s="38"/>
      <c r="B153" s="170"/>
      <c r="C153" s="174"/>
      <c r="D153" s="174"/>
      <c r="E153" s="219"/>
      <c r="F153" s="174"/>
      <c r="G153" s="164"/>
      <c r="H153" s="164"/>
      <c r="I153" s="164"/>
      <c r="J153" s="164"/>
      <c r="K153" s="164"/>
      <c r="L153" s="164"/>
      <c r="M153" s="164"/>
      <c r="N153" s="164"/>
      <c r="O153" s="164"/>
      <c r="P153" s="164"/>
      <c r="Q153" s="164"/>
      <c r="R153" s="164"/>
      <c r="S153" s="164"/>
      <c r="T153" s="164"/>
      <c r="U153" s="164"/>
      <c r="V153" s="164"/>
      <c r="W153" s="164"/>
    </row>
    <row r="154" spans="1:23" s="174" customFormat="1" ht="24">
      <c r="A154" s="38">
        <f>MAX(A$1:$A153)+1</f>
        <v>41</v>
      </c>
      <c r="B154" s="157" t="s">
        <v>146</v>
      </c>
      <c r="E154" s="219"/>
      <c r="G154" s="164"/>
      <c r="H154" s="164"/>
      <c r="I154" s="164"/>
      <c r="J154" s="164"/>
      <c r="K154" s="164"/>
      <c r="L154" s="164"/>
      <c r="M154" s="164"/>
      <c r="N154" s="164"/>
      <c r="O154" s="164"/>
      <c r="P154" s="164"/>
      <c r="Q154" s="164"/>
      <c r="R154" s="164"/>
      <c r="S154" s="164"/>
      <c r="T154" s="164"/>
      <c r="U154" s="164"/>
      <c r="V154" s="164"/>
      <c r="W154" s="164"/>
    </row>
    <row r="155" spans="1:23" s="174" customFormat="1" ht="24">
      <c r="A155" s="38"/>
      <c r="B155" s="192" t="s">
        <v>79</v>
      </c>
      <c r="E155" s="219"/>
      <c r="G155" s="164"/>
      <c r="H155" s="164"/>
      <c r="I155" s="164"/>
      <c r="J155" s="164"/>
      <c r="K155" s="164"/>
      <c r="L155" s="164"/>
      <c r="M155" s="164"/>
      <c r="N155" s="164"/>
      <c r="O155" s="164"/>
      <c r="P155" s="164"/>
      <c r="Q155" s="164"/>
      <c r="R155" s="164"/>
      <c r="S155" s="164"/>
      <c r="T155" s="164"/>
      <c r="U155" s="164"/>
      <c r="V155" s="164"/>
      <c r="W155" s="164"/>
    </row>
    <row r="156" spans="1:23" s="174" customFormat="1" ht="24">
      <c r="A156" s="38"/>
      <c r="B156" s="158" t="s">
        <v>237</v>
      </c>
      <c r="C156" s="173" t="s">
        <v>10</v>
      </c>
      <c r="D156" s="152">
        <v>3.3</v>
      </c>
      <c r="E156" s="197"/>
      <c r="F156" s="152">
        <f>D156*E156</f>
        <v>0</v>
      </c>
      <c r="G156" s="164"/>
      <c r="H156" s="164"/>
      <c r="I156" s="164"/>
      <c r="J156" s="164"/>
      <c r="K156" s="164"/>
      <c r="L156" s="164"/>
      <c r="M156" s="164"/>
      <c r="N156" s="164"/>
      <c r="O156" s="164"/>
      <c r="P156" s="164"/>
      <c r="Q156" s="164"/>
      <c r="R156" s="164"/>
      <c r="S156" s="164"/>
      <c r="T156" s="164"/>
      <c r="U156" s="164"/>
      <c r="V156" s="164"/>
      <c r="W156" s="164"/>
    </row>
    <row r="157" spans="1:23" s="174" customFormat="1" ht="12.75">
      <c r="A157" s="38"/>
      <c r="B157" s="158"/>
      <c r="C157" s="173"/>
      <c r="D157" s="152"/>
      <c r="E157" s="197"/>
      <c r="F157" s="152"/>
      <c r="G157" s="164"/>
      <c r="H157" s="164"/>
      <c r="I157" s="164"/>
      <c r="J157" s="164"/>
      <c r="K157" s="164"/>
      <c r="L157" s="164"/>
      <c r="M157" s="164"/>
      <c r="N157" s="164"/>
      <c r="O157" s="164"/>
      <c r="P157" s="164"/>
      <c r="Q157" s="164"/>
      <c r="R157" s="164"/>
      <c r="S157" s="164"/>
      <c r="T157" s="164"/>
      <c r="U157" s="164"/>
      <c r="V157" s="164"/>
      <c r="W157" s="164"/>
    </row>
    <row r="158" spans="1:23" s="174" customFormat="1" ht="24">
      <c r="A158" s="38">
        <f>MAX(A$1:$A156)+1</f>
        <v>42</v>
      </c>
      <c r="B158" s="157" t="s">
        <v>146</v>
      </c>
      <c r="E158" s="219"/>
      <c r="G158" s="164"/>
      <c r="H158" s="164"/>
      <c r="I158" s="164"/>
      <c r="J158" s="164"/>
      <c r="K158" s="164"/>
      <c r="L158" s="164"/>
      <c r="M158" s="164"/>
      <c r="N158" s="164"/>
      <c r="O158" s="164"/>
      <c r="P158" s="164"/>
      <c r="Q158" s="164"/>
      <c r="R158" s="164"/>
      <c r="S158" s="164"/>
      <c r="T158" s="164"/>
      <c r="U158" s="164"/>
      <c r="V158" s="164"/>
      <c r="W158" s="164"/>
    </row>
    <row r="159" spans="1:23" s="174" customFormat="1" ht="24">
      <c r="A159" s="38"/>
      <c r="B159" s="192" t="s">
        <v>79</v>
      </c>
      <c r="E159" s="219"/>
      <c r="G159" s="164"/>
      <c r="H159" s="164"/>
      <c r="I159" s="164"/>
      <c r="J159" s="164"/>
      <c r="K159" s="164"/>
      <c r="L159" s="164"/>
      <c r="M159" s="164"/>
      <c r="N159" s="164"/>
      <c r="O159" s="164"/>
      <c r="P159" s="164"/>
      <c r="Q159" s="164"/>
      <c r="R159" s="164"/>
      <c r="S159" s="164"/>
      <c r="T159" s="164"/>
      <c r="U159" s="164"/>
      <c r="V159" s="164"/>
      <c r="W159" s="164"/>
    </row>
    <row r="160" spans="1:23" s="174" customFormat="1" ht="36">
      <c r="A160" s="38"/>
      <c r="B160" s="158" t="s">
        <v>280</v>
      </c>
      <c r="C160" s="173" t="s">
        <v>10</v>
      </c>
      <c r="D160" s="152">
        <v>7.5</v>
      </c>
      <c r="E160" s="197"/>
      <c r="F160" s="152">
        <f>D160*E160</f>
        <v>0</v>
      </c>
      <c r="G160" s="164"/>
      <c r="H160" s="164"/>
      <c r="I160" s="164"/>
      <c r="J160" s="164"/>
      <c r="K160" s="164"/>
      <c r="L160" s="164"/>
      <c r="M160" s="164"/>
      <c r="N160" s="164"/>
      <c r="O160" s="164"/>
      <c r="P160" s="164"/>
      <c r="Q160" s="164"/>
      <c r="R160" s="164"/>
      <c r="S160" s="164"/>
      <c r="T160" s="164"/>
      <c r="U160" s="164"/>
      <c r="V160" s="164"/>
      <c r="W160" s="164"/>
    </row>
    <row r="161" spans="1:23" s="174" customFormat="1" ht="12.75">
      <c r="A161" s="38"/>
      <c r="B161" s="158"/>
      <c r="C161" s="173"/>
      <c r="D161" s="152"/>
      <c r="E161" s="203"/>
      <c r="F161" s="152"/>
      <c r="G161" s="164"/>
      <c r="H161" s="164"/>
      <c r="I161" s="164"/>
      <c r="J161" s="164"/>
      <c r="K161" s="164"/>
      <c r="L161" s="164"/>
      <c r="M161" s="164"/>
      <c r="N161" s="164"/>
      <c r="O161" s="164"/>
      <c r="P161" s="164"/>
      <c r="Q161" s="164"/>
      <c r="R161" s="164"/>
      <c r="S161" s="164"/>
      <c r="T161" s="164"/>
      <c r="U161" s="164"/>
      <c r="V161" s="164"/>
      <c r="W161" s="164"/>
    </row>
    <row r="162" spans="1:23" s="174" customFormat="1" ht="24">
      <c r="A162" s="38">
        <f>MAX(A$1:$A160)+1</f>
        <v>43</v>
      </c>
      <c r="B162" s="157" t="s">
        <v>283</v>
      </c>
      <c r="E162" s="219"/>
      <c r="G162" s="164"/>
      <c r="H162" s="164"/>
      <c r="I162" s="164"/>
      <c r="J162" s="164"/>
      <c r="K162" s="164"/>
      <c r="L162" s="164"/>
      <c r="M162" s="164"/>
      <c r="N162" s="164"/>
      <c r="O162" s="164"/>
      <c r="P162" s="164"/>
      <c r="Q162" s="164"/>
      <c r="R162" s="164"/>
      <c r="S162" s="164"/>
      <c r="T162" s="164"/>
      <c r="U162" s="164"/>
      <c r="V162" s="164"/>
      <c r="W162" s="164"/>
    </row>
    <row r="163" spans="1:23" s="174" customFormat="1" ht="24">
      <c r="A163" s="38"/>
      <c r="B163" s="192" t="s">
        <v>284</v>
      </c>
      <c r="E163" s="219"/>
      <c r="G163" s="164"/>
      <c r="H163" s="164"/>
      <c r="I163" s="164"/>
      <c r="J163" s="164"/>
      <c r="K163" s="164"/>
      <c r="L163" s="164"/>
      <c r="M163" s="164"/>
      <c r="N163" s="164"/>
      <c r="O163" s="164"/>
      <c r="P163" s="164"/>
      <c r="Q163" s="164"/>
      <c r="R163" s="164"/>
      <c r="S163" s="164"/>
      <c r="T163" s="164"/>
      <c r="U163" s="164"/>
      <c r="V163" s="164"/>
      <c r="W163" s="164"/>
    </row>
    <row r="164" spans="1:23" s="174" customFormat="1" ht="72">
      <c r="A164" s="38"/>
      <c r="B164" s="158" t="s">
        <v>285</v>
      </c>
      <c r="C164" s="173" t="s">
        <v>10</v>
      </c>
      <c r="D164" s="152">
        <v>1</v>
      </c>
      <c r="E164" s="197"/>
      <c r="F164" s="152">
        <f>D164*E164</f>
        <v>0</v>
      </c>
      <c r="G164" s="164"/>
      <c r="H164" s="164"/>
      <c r="I164" s="164"/>
      <c r="J164" s="164"/>
      <c r="K164" s="164"/>
      <c r="L164" s="164"/>
      <c r="M164" s="164"/>
      <c r="N164" s="164"/>
      <c r="O164" s="164"/>
      <c r="P164" s="164"/>
      <c r="Q164" s="164"/>
      <c r="R164" s="164"/>
      <c r="S164" s="164"/>
      <c r="T164" s="164"/>
      <c r="U164" s="164"/>
      <c r="V164" s="164"/>
      <c r="W164" s="164"/>
    </row>
    <row r="165" spans="1:23" s="174" customFormat="1" ht="13.5" thickBot="1">
      <c r="A165" s="182"/>
      <c r="B165" s="170"/>
      <c r="C165" s="173"/>
      <c r="D165" s="152"/>
      <c r="E165" s="218"/>
      <c r="F165" s="152"/>
      <c r="G165" s="164"/>
      <c r="H165" s="164"/>
      <c r="I165" s="164"/>
      <c r="J165" s="164"/>
      <c r="K165" s="164"/>
      <c r="L165" s="164"/>
      <c r="M165" s="164"/>
      <c r="N165" s="164"/>
      <c r="O165" s="164"/>
      <c r="P165" s="164"/>
      <c r="Q165" s="164"/>
      <c r="R165" s="164"/>
      <c r="S165" s="164"/>
      <c r="T165" s="164"/>
      <c r="U165" s="164"/>
      <c r="V165" s="164"/>
      <c r="W165" s="164"/>
    </row>
    <row r="166" spans="1:23" s="49" customFormat="1" ht="14.25" thickTop="1" thickBot="1">
      <c r="A166" s="98"/>
      <c r="B166" s="104" t="str">
        <f>+CONCATENATE("REKAPITULACIJA - ",B129)</f>
        <v>REKAPITULACIJA - B2.6. BETONERSKA DELA</v>
      </c>
      <c r="C166" s="105"/>
      <c r="D166" s="79"/>
      <c r="E166" s="263"/>
      <c r="F166" s="94">
        <f>SUM(F129:F165)</f>
        <v>0</v>
      </c>
      <c r="G166" s="164"/>
      <c r="H166" s="164"/>
      <c r="I166" s="164"/>
      <c r="J166" s="164"/>
      <c r="K166" s="164"/>
      <c r="L166" s="164"/>
      <c r="M166" s="164"/>
      <c r="N166" s="164"/>
      <c r="O166" s="164"/>
      <c r="P166" s="164"/>
      <c r="Q166" s="164"/>
      <c r="R166" s="164"/>
      <c r="S166" s="164"/>
      <c r="T166" s="164"/>
      <c r="U166" s="164"/>
      <c r="V166" s="164"/>
      <c r="W166" s="164"/>
    </row>
    <row r="167" spans="1:23" s="73" customFormat="1" ht="13.5" thickTop="1">
      <c r="A167" s="38"/>
      <c r="B167" s="153"/>
      <c r="C167" s="150"/>
      <c r="D167" s="151"/>
      <c r="E167" s="259"/>
      <c r="F167" s="3"/>
      <c r="G167" s="164"/>
      <c r="H167" s="164"/>
      <c r="I167" s="164"/>
      <c r="J167" s="164"/>
      <c r="K167" s="164"/>
      <c r="L167" s="164"/>
      <c r="M167" s="164"/>
      <c r="N167" s="164"/>
      <c r="O167" s="164"/>
      <c r="P167" s="164"/>
      <c r="Q167" s="164"/>
      <c r="R167" s="164"/>
      <c r="S167" s="164"/>
      <c r="T167" s="164"/>
      <c r="U167" s="164"/>
      <c r="V167" s="164"/>
      <c r="W167" s="164"/>
    </row>
    <row r="168" spans="1:23" s="174" customFormat="1" ht="12.75">
      <c r="A168" s="182"/>
      <c r="B168" s="193" t="s">
        <v>178</v>
      </c>
      <c r="C168" s="173" t="s">
        <v>1</v>
      </c>
      <c r="D168" s="183" t="s">
        <v>6</v>
      </c>
      <c r="E168" s="218" t="s">
        <v>1</v>
      </c>
      <c r="F168" s="152"/>
      <c r="G168" s="164"/>
      <c r="H168" s="164"/>
      <c r="I168" s="164"/>
      <c r="J168" s="164"/>
      <c r="K168" s="164"/>
      <c r="L168" s="164"/>
      <c r="M168" s="164"/>
      <c r="N168" s="164"/>
      <c r="O168" s="164"/>
      <c r="P168" s="164"/>
      <c r="Q168" s="164"/>
      <c r="R168" s="164"/>
      <c r="S168" s="164"/>
      <c r="T168" s="164"/>
      <c r="U168" s="164"/>
      <c r="V168" s="164"/>
      <c r="W168" s="164"/>
    </row>
    <row r="169" spans="1:23" s="174" customFormat="1" ht="12.75">
      <c r="A169" s="182"/>
      <c r="B169" s="193"/>
      <c r="C169" s="173"/>
      <c r="D169" s="152"/>
      <c r="E169" s="218"/>
      <c r="F169" s="152"/>
      <c r="G169" s="164"/>
      <c r="H169" s="164"/>
      <c r="I169" s="164"/>
      <c r="J169" s="164"/>
      <c r="K169" s="164"/>
      <c r="L169" s="164"/>
      <c r="M169" s="164"/>
      <c r="N169" s="164"/>
      <c r="O169" s="164"/>
      <c r="P169" s="164"/>
      <c r="Q169" s="164"/>
      <c r="R169" s="164"/>
      <c r="S169" s="164"/>
      <c r="T169" s="164"/>
      <c r="U169" s="164"/>
      <c r="V169" s="164"/>
      <c r="W169" s="164"/>
    </row>
    <row r="170" spans="1:23" s="174" customFormat="1" ht="36">
      <c r="A170" s="38">
        <f>MAX(A$1:$A169)+1</f>
        <v>44</v>
      </c>
      <c r="B170" s="157" t="s">
        <v>82</v>
      </c>
      <c r="C170" s="173" t="s">
        <v>51</v>
      </c>
      <c r="D170" s="152">
        <v>426</v>
      </c>
      <c r="E170" s="197"/>
      <c r="F170" s="152">
        <f>D170*E170</f>
        <v>0</v>
      </c>
      <c r="G170" s="164"/>
      <c r="H170" s="164"/>
      <c r="I170" s="164"/>
      <c r="J170" s="164"/>
      <c r="K170" s="164"/>
      <c r="L170" s="164"/>
      <c r="M170" s="164"/>
      <c r="N170" s="164"/>
      <c r="O170" s="164"/>
      <c r="P170" s="164"/>
      <c r="Q170" s="164"/>
      <c r="R170" s="164"/>
      <c r="S170" s="164"/>
      <c r="T170" s="164"/>
      <c r="U170" s="164"/>
      <c r="V170" s="164"/>
      <c r="W170" s="164"/>
    </row>
    <row r="171" spans="1:23" s="174" customFormat="1" ht="12.75">
      <c r="A171" s="182"/>
      <c r="B171" s="170"/>
      <c r="C171" s="173"/>
      <c r="D171" s="152"/>
      <c r="E171" s="218"/>
      <c r="F171" s="152"/>
      <c r="G171" s="164"/>
      <c r="H171" s="164"/>
      <c r="I171" s="164"/>
      <c r="J171" s="164"/>
      <c r="K171" s="164"/>
      <c r="L171" s="164"/>
      <c r="M171" s="164"/>
      <c r="N171" s="164"/>
      <c r="O171" s="164"/>
      <c r="P171" s="164"/>
      <c r="Q171" s="164"/>
      <c r="R171" s="164"/>
      <c r="S171" s="164"/>
      <c r="T171" s="164"/>
      <c r="U171" s="164"/>
      <c r="V171" s="164"/>
      <c r="W171" s="164"/>
    </row>
    <row r="172" spans="1:23" s="174" customFormat="1" ht="60">
      <c r="A172" s="38">
        <f>MAX(A$1:$A171)+1</f>
        <v>45</v>
      </c>
      <c r="B172" s="157" t="s">
        <v>83</v>
      </c>
      <c r="C172" s="173"/>
      <c r="D172" s="152"/>
      <c r="E172" s="218"/>
      <c r="F172" s="152"/>
      <c r="G172" s="164"/>
      <c r="H172" s="164"/>
      <c r="I172" s="164"/>
      <c r="J172" s="164"/>
      <c r="K172" s="164"/>
      <c r="L172" s="164"/>
      <c r="M172" s="164"/>
      <c r="N172" s="164"/>
      <c r="O172" s="164"/>
      <c r="P172" s="164"/>
      <c r="Q172" s="164"/>
      <c r="R172" s="164"/>
      <c r="S172" s="164"/>
      <c r="T172" s="164"/>
      <c r="U172" s="164"/>
      <c r="V172" s="164"/>
      <c r="W172" s="164"/>
    </row>
    <row r="173" spans="1:23" s="174" customFormat="1" ht="36">
      <c r="A173" s="182"/>
      <c r="B173" s="157" t="s">
        <v>84</v>
      </c>
      <c r="C173" s="173" t="s">
        <v>10</v>
      </c>
      <c r="D173" s="152">
        <v>52</v>
      </c>
      <c r="E173" s="197"/>
      <c r="F173" s="152">
        <f>D173*E173</f>
        <v>0</v>
      </c>
      <c r="G173" s="164"/>
      <c r="H173" s="164"/>
      <c r="I173" s="164"/>
      <c r="J173" s="164"/>
      <c r="K173" s="164"/>
      <c r="L173" s="164"/>
      <c r="M173" s="164"/>
      <c r="N173" s="164"/>
      <c r="O173" s="164"/>
      <c r="P173" s="164"/>
      <c r="Q173" s="164"/>
      <c r="R173" s="164"/>
      <c r="S173" s="164"/>
      <c r="T173" s="164"/>
      <c r="U173" s="164"/>
      <c r="V173" s="164"/>
      <c r="W173" s="164"/>
    </row>
    <row r="174" spans="1:23" s="174" customFormat="1" ht="12.75">
      <c r="A174" s="182"/>
      <c r="B174" s="170"/>
      <c r="C174" s="173"/>
      <c r="D174" s="171"/>
      <c r="E174" s="218"/>
      <c r="F174" s="152"/>
      <c r="G174" s="164"/>
      <c r="H174" s="164"/>
      <c r="I174" s="164"/>
      <c r="J174" s="164"/>
      <c r="K174" s="164"/>
      <c r="L174" s="164"/>
      <c r="M174" s="164"/>
      <c r="N174" s="164"/>
      <c r="O174" s="164"/>
      <c r="P174" s="164"/>
      <c r="Q174" s="164"/>
      <c r="R174" s="164"/>
      <c r="S174" s="164"/>
      <c r="T174" s="164"/>
      <c r="U174" s="164"/>
      <c r="V174" s="164"/>
      <c r="W174" s="164"/>
    </row>
    <row r="175" spans="1:23" s="174" customFormat="1" ht="72">
      <c r="A175" s="38">
        <f>MAX(A$1:$A174)+1</f>
        <v>46</v>
      </c>
      <c r="B175" s="157" t="s">
        <v>132</v>
      </c>
      <c r="C175" s="173"/>
      <c r="D175" s="171"/>
      <c r="E175" s="218"/>
      <c r="F175" s="152"/>
      <c r="G175" s="164"/>
      <c r="H175" s="164"/>
      <c r="I175" s="164"/>
      <c r="J175" s="164"/>
      <c r="K175" s="164"/>
      <c r="L175" s="164"/>
      <c r="M175" s="164"/>
      <c r="N175" s="164"/>
      <c r="O175" s="164"/>
      <c r="P175" s="164"/>
      <c r="Q175" s="164"/>
      <c r="R175" s="164"/>
      <c r="S175" s="164"/>
      <c r="T175" s="164"/>
      <c r="U175" s="164"/>
      <c r="V175" s="164"/>
      <c r="W175" s="164"/>
    </row>
    <row r="176" spans="1:23" s="174" customFormat="1" ht="36">
      <c r="A176" s="182"/>
      <c r="B176" s="157" t="s">
        <v>241</v>
      </c>
      <c r="C176" s="173"/>
      <c r="D176" s="171"/>
      <c r="E176" s="218"/>
      <c r="F176" s="152"/>
      <c r="G176" s="164"/>
      <c r="H176" s="164"/>
      <c r="I176" s="164"/>
      <c r="J176" s="164"/>
      <c r="K176" s="164"/>
      <c r="L176" s="164"/>
      <c r="M176" s="164"/>
      <c r="N176" s="164"/>
      <c r="O176" s="164"/>
      <c r="P176" s="164"/>
      <c r="Q176" s="164"/>
      <c r="R176" s="164"/>
      <c r="S176" s="164"/>
      <c r="T176" s="164"/>
      <c r="U176" s="164"/>
      <c r="V176" s="164"/>
      <c r="W176" s="164"/>
    </row>
    <row r="177" spans="1:23" s="174" customFormat="1" ht="48">
      <c r="A177" s="182"/>
      <c r="B177" s="157" t="s">
        <v>86</v>
      </c>
      <c r="C177" s="150"/>
      <c r="D177" s="151"/>
      <c r="E177" s="259"/>
      <c r="F177" s="152"/>
      <c r="G177" s="164"/>
      <c r="H177" s="164"/>
      <c r="I177" s="164"/>
      <c r="J177" s="164"/>
      <c r="K177" s="164"/>
      <c r="L177" s="164"/>
      <c r="M177" s="164"/>
      <c r="N177" s="164"/>
      <c r="O177" s="164"/>
      <c r="P177" s="164"/>
      <c r="Q177" s="164"/>
      <c r="R177" s="164"/>
      <c r="S177" s="164"/>
      <c r="T177" s="164"/>
      <c r="U177" s="164"/>
      <c r="V177" s="164"/>
      <c r="W177" s="164"/>
    </row>
    <row r="178" spans="1:23" s="174" customFormat="1" ht="36">
      <c r="A178" s="182"/>
      <c r="B178" s="157" t="s">
        <v>201</v>
      </c>
      <c r="C178" s="150"/>
      <c r="D178" s="151"/>
      <c r="E178" s="259"/>
      <c r="F178" s="152"/>
      <c r="G178" s="164"/>
      <c r="H178" s="164"/>
      <c r="I178" s="164"/>
      <c r="J178" s="164"/>
      <c r="K178" s="164"/>
      <c r="L178" s="164"/>
      <c r="M178" s="164"/>
      <c r="N178" s="164"/>
      <c r="O178" s="164"/>
      <c r="P178" s="164"/>
      <c r="Q178" s="164"/>
      <c r="R178" s="164"/>
      <c r="S178" s="164"/>
      <c r="T178" s="164"/>
      <c r="U178" s="164"/>
      <c r="V178" s="164"/>
      <c r="W178" s="164"/>
    </row>
    <row r="179" spans="1:23" s="73" customFormat="1" ht="12.75">
      <c r="A179" s="38" t="s">
        <v>52</v>
      </c>
      <c r="B179" s="171" t="s">
        <v>297</v>
      </c>
      <c r="C179" s="150" t="s">
        <v>48</v>
      </c>
      <c r="D179" s="151">
        <v>291</v>
      </c>
      <c r="E179" s="205"/>
      <c r="F179" s="152">
        <f>D179*E179</f>
        <v>0</v>
      </c>
      <c r="G179" s="164"/>
      <c r="H179" s="164"/>
      <c r="I179" s="164"/>
      <c r="J179" s="164"/>
      <c r="K179" s="164"/>
      <c r="L179" s="164"/>
      <c r="M179" s="164"/>
      <c r="N179" s="164"/>
      <c r="O179" s="164"/>
      <c r="P179" s="164"/>
      <c r="Q179" s="164"/>
      <c r="R179" s="164"/>
      <c r="S179" s="164"/>
      <c r="T179" s="164"/>
      <c r="U179" s="164"/>
      <c r="V179" s="164"/>
      <c r="W179" s="164"/>
    </row>
    <row r="180" spans="1:23" s="73" customFormat="1" ht="12.75">
      <c r="A180" s="38" t="s">
        <v>53</v>
      </c>
      <c r="B180" s="171" t="s">
        <v>147</v>
      </c>
      <c r="C180" s="150" t="s">
        <v>48</v>
      </c>
      <c r="D180" s="151">
        <v>20</v>
      </c>
      <c r="E180" s="205"/>
      <c r="F180" s="152">
        <f>D180*E180</f>
        <v>0</v>
      </c>
      <c r="G180" s="164"/>
      <c r="H180" s="164"/>
      <c r="I180" s="164"/>
      <c r="J180" s="164"/>
      <c r="K180" s="164"/>
      <c r="L180" s="164"/>
      <c r="M180" s="164"/>
      <c r="N180" s="164"/>
      <c r="O180" s="164"/>
      <c r="P180" s="164"/>
      <c r="Q180" s="164"/>
      <c r="R180" s="164"/>
      <c r="S180" s="164"/>
      <c r="T180" s="164"/>
      <c r="U180" s="164"/>
      <c r="V180" s="164"/>
      <c r="W180" s="164"/>
    </row>
    <row r="181" spans="1:23" s="73" customFormat="1" ht="24">
      <c r="A181" s="38" t="s">
        <v>54</v>
      </c>
      <c r="B181" s="171" t="s">
        <v>298</v>
      </c>
      <c r="C181" s="150" t="s">
        <v>48</v>
      </c>
      <c r="D181" s="151">
        <v>221</v>
      </c>
      <c r="E181" s="205"/>
      <c r="F181" s="152">
        <f>D181*E181</f>
        <v>0</v>
      </c>
      <c r="G181" s="164"/>
      <c r="H181" s="164"/>
      <c r="I181" s="164"/>
      <c r="J181" s="164"/>
      <c r="K181" s="164"/>
      <c r="L181" s="164"/>
      <c r="M181" s="164"/>
      <c r="N181" s="164"/>
      <c r="O181" s="164"/>
      <c r="P181" s="164"/>
      <c r="Q181" s="164"/>
      <c r="R181" s="164"/>
      <c r="S181" s="164"/>
      <c r="T181" s="164"/>
      <c r="U181" s="164"/>
      <c r="V181" s="164"/>
      <c r="W181" s="164"/>
    </row>
    <row r="182" spans="1:23" s="73" customFormat="1" ht="12.75">
      <c r="A182" s="38" t="s">
        <v>55</v>
      </c>
      <c r="B182" s="171" t="s">
        <v>133</v>
      </c>
      <c r="C182" s="150" t="s">
        <v>48</v>
      </c>
      <c r="D182" s="151">
        <v>21</v>
      </c>
      <c r="E182" s="205"/>
      <c r="F182" s="152">
        <f>D182*E182</f>
        <v>0</v>
      </c>
      <c r="G182" s="164"/>
      <c r="H182" s="164"/>
      <c r="I182" s="164"/>
      <c r="J182" s="164"/>
      <c r="K182" s="164"/>
      <c r="L182" s="164"/>
      <c r="M182" s="164"/>
      <c r="N182" s="164"/>
      <c r="O182" s="164"/>
      <c r="P182" s="164"/>
      <c r="Q182" s="164"/>
      <c r="R182" s="164"/>
      <c r="S182" s="164"/>
      <c r="T182" s="164"/>
      <c r="U182" s="164"/>
      <c r="V182" s="164"/>
      <c r="W182" s="164"/>
    </row>
    <row r="183" spans="1:23" s="73" customFormat="1" ht="24">
      <c r="A183" s="38" t="s">
        <v>56</v>
      </c>
      <c r="B183" s="171" t="s">
        <v>238</v>
      </c>
      <c r="C183" s="150" t="s">
        <v>48</v>
      </c>
      <c r="D183" s="151">
        <v>3</v>
      </c>
      <c r="E183" s="205"/>
      <c r="F183" s="152">
        <f>D183*E183</f>
        <v>0</v>
      </c>
      <c r="G183" s="164"/>
      <c r="H183" s="164"/>
      <c r="I183" s="164"/>
      <c r="J183" s="164"/>
      <c r="K183" s="164"/>
      <c r="L183" s="164"/>
      <c r="M183" s="164"/>
      <c r="N183" s="164"/>
      <c r="O183" s="164"/>
      <c r="P183" s="164"/>
      <c r="Q183" s="164"/>
      <c r="R183" s="164"/>
      <c r="S183" s="164"/>
      <c r="T183" s="164"/>
      <c r="U183" s="164"/>
      <c r="V183" s="164"/>
      <c r="W183" s="164"/>
    </row>
    <row r="184" spans="1:23" s="174" customFormat="1" ht="12.75">
      <c r="A184" s="182"/>
      <c r="B184" s="157"/>
      <c r="C184" s="173" t="s">
        <v>1</v>
      </c>
      <c r="D184" s="157"/>
      <c r="E184" s="218"/>
      <c r="F184" s="152" t="s">
        <v>6</v>
      </c>
      <c r="G184" s="164"/>
      <c r="H184" s="164"/>
      <c r="I184" s="164"/>
      <c r="J184" s="164"/>
      <c r="K184" s="164"/>
      <c r="L184" s="164"/>
      <c r="M184" s="164"/>
      <c r="N184" s="164"/>
      <c r="O184" s="164"/>
      <c r="P184" s="164"/>
      <c r="Q184" s="164"/>
      <c r="R184" s="164"/>
      <c r="S184" s="164"/>
      <c r="T184" s="164"/>
      <c r="U184" s="164"/>
      <c r="V184" s="164"/>
      <c r="W184" s="164"/>
    </row>
    <row r="185" spans="1:23" s="174" customFormat="1" ht="36">
      <c r="A185" s="38">
        <f>MAX(A$1:$A184)+1</f>
        <v>47</v>
      </c>
      <c r="B185" s="157" t="s">
        <v>134</v>
      </c>
      <c r="C185" s="173"/>
      <c r="D185" s="157"/>
      <c r="E185" s="218"/>
      <c r="F185" s="152"/>
      <c r="G185" s="164"/>
      <c r="H185" s="164"/>
      <c r="I185" s="164"/>
      <c r="J185" s="164"/>
      <c r="K185" s="164"/>
      <c r="L185" s="164"/>
      <c r="M185" s="164"/>
      <c r="N185" s="164"/>
      <c r="O185" s="164"/>
      <c r="P185" s="164"/>
      <c r="Q185" s="164"/>
      <c r="R185" s="164"/>
      <c r="S185" s="164"/>
      <c r="T185" s="164"/>
      <c r="U185" s="164"/>
      <c r="V185" s="164"/>
      <c r="W185" s="164"/>
    </row>
    <row r="186" spans="1:23" s="174" customFormat="1" ht="24">
      <c r="A186" s="182"/>
      <c r="B186" s="157" t="s">
        <v>87</v>
      </c>
      <c r="C186" s="173"/>
      <c r="D186" s="157"/>
      <c r="E186" s="218"/>
      <c r="F186" s="152"/>
      <c r="G186" s="164"/>
      <c r="H186" s="164"/>
      <c r="I186" s="164"/>
      <c r="J186" s="164"/>
      <c r="K186" s="164"/>
      <c r="L186" s="164"/>
      <c r="M186" s="164"/>
      <c r="N186" s="164"/>
      <c r="O186" s="164"/>
      <c r="P186" s="164"/>
      <c r="Q186" s="164"/>
      <c r="R186" s="164"/>
      <c r="S186" s="164"/>
      <c r="T186" s="164"/>
      <c r="U186" s="164"/>
      <c r="V186" s="164"/>
      <c r="W186" s="164"/>
    </row>
    <row r="187" spans="1:23" s="174" customFormat="1" ht="60">
      <c r="A187" s="182"/>
      <c r="B187" s="157" t="s">
        <v>135</v>
      </c>
      <c r="C187" s="173"/>
      <c r="D187" s="171"/>
      <c r="E187" s="218"/>
      <c r="F187" s="152"/>
      <c r="G187" s="164"/>
      <c r="H187" s="164"/>
      <c r="I187" s="164"/>
      <c r="J187" s="164"/>
      <c r="K187" s="164"/>
      <c r="L187" s="164"/>
      <c r="M187" s="164"/>
      <c r="N187" s="164"/>
      <c r="O187" s="164"/>
      <c r="P187" s="164"/>
      <c r="Q187" s="164"/>
      <c r="R187" s="164"/>
      <c r="S187" s="164"/>
      <c r="T187" s="164"/>
      <c r="U187" s="164"/>
      <c r="V187" s="164"/>
      <c r="W187" s="164"/>
    </row>
    <row r="188" spans="1:23" s="174" customFormat="1" ht="24">
      <c r="A188" s="182"/>
      <c r="B188" s="157" t="s">
        <v>88</v>
      </c>
      <c r="C188" s="173"/>
      <c r="D188" s="171"/>
      <c r="E188" s="218"/>
      <c r="F188" s="152"/>
      <c r="G188" s="164"/>
      <c r="H188" s="164"/>
      <c r="I188" s="164"/>
      <c r="J188" s="164"/>
      <c r="K188" s="164"/>
      <c r="L188" s="164"/>
      <c r="M188" s="164"/>
      <c r="N188" s="164"/>
      <c r="O188" s="164"/>
      <c r="P188" s="164"/>
      <c r="Q188" s="164"/>
      <c r="R188" s="164"/>
      <c r="S188" s="164"/>
      <c r="T188" s="164"/>
      <c r="U188" s="164"/>
      <c r="V188" s="164"/>
      <c r="W188" s="164"/>
    </row>
    <row r="189" spans="1:23" s="174" customFormat="1" ht="36">
      <c r="A189" s="182"/>
      <c r="B189" s="157" t="s">
        <v>136</v>
      </c>
      <c r="C189" s="173"/>
      <c r="D189" s="171"/>
      <c r="E189" s="218"/>
      <c r="F189" s="152"/>
      <c r="G189" s="164"/>
      <c r="H189" s="164"/>
      <c r="I189" s="164"/>
      <c r="J189" s="164"/>
      <c r="K189" s="164"/>
      <c r="L189" s="164"/>
      <c r="M189" s="164"/>
      <c r="N189" s="164"/>
      <c r="O189" s="164"/>
      <c r="P189" s="164"/>
      <c r="Q189" s="164"/>
      <c r="R189" s="164"/>
      <c r="S189" s="164"/>
      <c r="T189" s="164"/>
      <c r="U189" s="164"/>
      <c r="V189" s="164"/>
      <c r="W189" s="164"/>
    </row>
    <row r="190" spans="1:23" s="174" customFormat="1" ht="12.75">
      <c r="A190" s="182"/>
      <c r="B190" s="171" t="s">
        <v>239</v>
      </c>
      <c r="C190" s="173" t="s">
        <v>8</v>
      </c>
      <c r="D190" s="152">
        <v>5</v>
      </c>
      <c r="E190" s="197"/>
      <c r="F190" s="152">
        <f>D190*E190</f>
        <v>0</v>
      </c>
      <c r="G190" s="164"/>
      <c r="H190" s="164"/>
      <c r="I190" s="164"/>
      <c r="J190" s="164"/>
      <c r="K190" s="164"/>
      <c r="L190" s="164"/>
      <c r="M190" s="164"/>
      <c r="N190" s="164"/>
      <c r="O190" s="164"/>
      <c r="P190" s="164"/>
      <c r="Q190" s="164"/>
      <c r="R190" s="164"/>
      <c r="S190" s="164"/>
      <c r="T190" s="164"/>
      <c r="U190" s="164"/>
      <c r="V190" s="164"/>
      <c r="W190" s="164"/>
    </row>
    <row r="191" spans="1:23" s="174" customFormat="1" ht="12.75">
      <c r="A191" s="182"/>
      <c r="B191" s="171" t="s">
        <v>240</v>
      </c>
      <c r="C191" s="173" t="s">
        <v>8</v>
      </c>
      <c r="D191" s="152">
        <v>3</v>
      </c>
      <c r="E191" s="197"/>
      <c r="F191" s="152">
        <f>D191*E191</f>
        <v>0</v>
      </c>
      <c r="G191" s="164"/>
      <c r="H191" s="164"/>
      <c r="I191" s="164"/>
      <c r="J191" s="164"/>
      <c r="K191" s="164"/>
      <c r="L191" s="164"/>
      <c r="M191" s="164"/>
      <c r="N191" s="164"/>
      <c r="O191" s="164"/>
      <c r="P191" s="164"/>
      <c r="Q191" s="164"/>
      <c r="R191" s="164"/>
      <c r="S191" s="164"/>
      <c r="T191" s="164"/>
      <c r="U191" s="164"/>
      <c r="V191" s="164"/>
      <c r="W191" s="164"/>
    </row>
    <row r="192" spans="1:23" s="174" customFormat="1" ht="12.75">
      <c r="A192" s="182"/>
      <c r="B192" s="157"/>
      <c r="E192" s="219"/>
      <c r="G192" s="164"/>
      <c r="H192" s="164"/>
      <c r="I192" s="164"/>
      <c r="J192" s="164"/>
      <c r="K192" s="164"/>
      <c r="L192" s="164"/>
      <c r="M192" s="164"/>
      <c r="N192" s="164"/>
      <c r="O192" s="164"/>
      <c r="P192" s="164"/>
      <c r="Q192" s="164"/>
      <c r="R192" s="164"/>
      <c r="S192" s="164"/>
      <c r="T192" s="164"/>
      <c r="U192" s="164"/>
      <c r="V192" s="164"/>
      <c r="W192" s="164"/>
    </row>
    <row r="193" spans="1:23" s="174" customFormat="1" ht="108">
      <c r="A193" s="38">
        <f>MAX(A$1:$A192)+1</f>
        <v>48</v>
      </c>
      <c r="B193" s="158" t="s">
        <v>299</v>
      </c>
      <c r="D193" s="183"/>
      <c r="E193" s="219"/>
      <c r="F193" s="152"/>
      <c r="G193" s="164"/>
      <c r="H193" s="164"/>
      <c r="I193" s="164"/>
      <c r="J193" s="164"/>
      <c r="K193" s="164"/>
      <c r="L193" s="164"/>
      <c r="M193" s="164"/>
      <c r="N193" s="164"/>
      <c r="O193" s="164"/>
      <c r="P193" s="164"/>
      <c r="Q193" s="164"/>
      <c r="R193" s="164"/>
      <c r="S193" s="164"/>
      <c r="T193" s="164"/>
      <c r="U193" s="164"/>
      <c r="V193" s="164"/>
      <c r="W193" s="164"/>
    </row>
    <row r="194" spans="1:23" s="174" customFormat="1" ht="36">
      <c r="A194" s="38"/>
      <c r="B194" s="158" t="s">
        <v>300</v>
      </c>
      <c r="C194" s="173" t="s">
        <v>8</v>
      </c>
      <c r="D194" s="152">
        <v>8</v>
      </c>
      <c r="E194" s="197"/>
      <c r="F194" s="152">
        <f>D194*E194</f>
        <v>0</v>
      </c>
      <c r="G194" s="164"/>
      <c r="H194" s="164"/>
      <c r="I194" s="164"/>
      <c r="J194" s="164"/>
      <c r="K194" s="164"/>
      <c r="L194" s="164"/>
      <c r="M194" s="164"/>
      <c r="N194" s="164"/>
      <c r="O194" s="164"/>
      <c r="P194" s="164"/>
      <c r="Q194" s="164"/>
      <c r="R194" s="164"/>
      <c r="S194" s="164"/>
      <c r="T194" s="164"/>
      <c r="U194" s="164"/>
      <c r="V194" s="164"/>
      <c r="W194" s="164"/>
    </row>
    <row r="195" spans="1:23" s="174" customFormat="1" ht="12.75">
      <c r="A195" s="182"/>
      <c r="B195" s="170"/>
      <c r="C195" s="173" t="s">
        <v>1</v>
      </c>
      <c r="D195" s="152" t="s">
        <v>6</v>
      </c>
      <c r="E195" s="219"/>
      <c r="F195" s="152" t="s">
        <v>6</v>
      </c>
      <c r="G195" s="164"/>
      <c r="H195" s="164"/>
      <c r="I195" s="164"/>
      <c r="J195" s="164"/>
      <c r="K195" s="164"/>
      <c r="L195" s="164"/>
      <c r="M195" s="164"/>
      <c r="N195" s="164"/>
      <c r="O195" s="164"/>
      <c r="P195" s="164"/>
      <c r="Q195" s="164"/>
      <c r="R195" s="164"/>
      <c r="S195" s="164"/>
      <c r="T195" s="164"/>
      <c r="U195" s="164"/>
      <c r="V195" s="164"/>
      <c r="W195" s="164"/>
    </row>
    <row r="196" spans="1:23" s="73" customFormat="1" ht="48">
      <c r="A196" s="38">
        <f>MAX(A$1:$A195)+1</f>
        <v>49</v>
      </c>
      <c r="B196" s="158" t="s">
        <v>148</v>
      </c>
      <c r="C196" s="173"/>
      <c r="D196" s="152"/>
      <c r="E196" s="218"/>
      <c r="F196" s="152"/>
      <c r="G196" s="164"/>
      <c r="H196" s="164"/>
      <c r="I196" s="164"/>
      <c r="J196" s="164"/>
      <c r="K196" s="164"/>
      <c r="L196" s="164"/>
      <c r="M196" s="164"/>
      <c r="N196" s="164"/>
      <c r="O196" s="164"/>
      <c r="P196" s="164"/>
      <c r="Q196" s="164"/>
      <c r="R196" s="164"/>
      <c r="S196" s="164"/>
      <c r="T196" s="164"/>
      <c r="U196" s="164"/>
      <c r="V196" s="164"/>
      <c r="W196" s="164"/>
    </row>
    <row r="197" spans="1:23" s="73" customFormat="1" ht="72">
      <c r="A197" s="182"/>
      <c r="B197" s="158" t="s">
        <v>149</v>
      </c>
      <c r="C197" s="173" t="s">
        <v>34</v>
      </c>
      <c r="D197" s="152">
        <v>10</v>
      </c>
      <c r="E197" s="197"/>
      <c r="F197" s="152">
        <f>D197*E197</f>
        <v>0</v>
      </c>
      <c r="G197" s="164"/>
      <c r="H197" s="164"/>
      <c r="I197" s="164"/>
      <c r="J197" s="164"/>
      <c r="K197" s="164"/>
      <c r="L197" s="164"/>
      <c r="M197" s="164"/>
      <c r="N197" s="164"/>
      <c r="O197" s="164"/>
      <c r="P197" s="164"/>
      <c r="Q197" s="164"/>
      <c r="R197" s="164"/>
      <c r="S197" s="164"/>
      <c r="T197" s="164"/>
      <c r="U197" s="164"/>
      <c r="V197" s="164"/>
      <c r="W197" s="164"/>
    </row>
    <row r="198" spans="1:23" s="73" customFormat="1" ht="12.75">
      <c r="A198" s="38"/>
      <c r="B198" s="170"/>
      <c r="C198" s="173"/>
      <c r="D198" s="152"/>
      <c r="E198" s="218"/>
      <c r="F198" s="152"/>
      <c r="G198" s="164"/>
      <c r="H198" s="164"/>
      <c r="I198" s="164"/>
      <c r="J198" s="164"/>
      <c r="K198" s="164"/>
      <c r="L198" s="164"/>
      <c r="M198" s="164"/>
      <c r="N198" s="164"/>
      <c r="O198" s="164"/>
      <c r="P198" s="164"/>
      <c r="Q198" s="164"/>
      <c r="R198" s="164"/>
      <c r="S198" s="164"/>
      <c r="T198" s="164"/>
      <c r="U198" s="164"/>
      <c r="V198" s="164"/>
      <c r="W198" s="164"/>
    </row>
    <row r="199" spans="1:23" s="73" customFormat="1" ht="48">
      <c r="A199" s="38">
        <f>MAX(A$1:$A198)+1</f>
        <v>50</v>
      </c>
      <c r="B199" s="172" t="s">
        <v>137</v>
      </c>
      <c r="C199" s="173"/>
      <c r="D199" s="152"/>
      <c r="E199" s="218"/>
      <c r="F199" s="152"/>
      <c r="G199" s="164"/>
      <c r="H199" s="164"/>
      <c r="I199" s="164"/>
      <c r="J199" s="164"/>
      <c r="K199" s="164"/>
      <c r="L199" s="164"/>
      <c r="M199" s="164"/>
      <c r="N199" s="164"/>
      <c r="O199" s="164"/>
      <c r="P199" s="164"/>
      <c r="Q199" s="164"/>
      <c r="R199" s="164"/>
      <c r="S199" s="164"/>
      <c r="T199" s="164"/>
      <c r="U199" s="164"/>
      <c r="V199" s="164"/>
      <c r="W199" s="164"/>
    </row>
    <row r="200" spans="1:23" s="73" customFormat="1" ht="48">
      <c r="A200" s="182"/>
      <c r="B200" s="172" t="s">
        <v>90</v>
      </c>
      <c r="E200" s="262"/>
      <c r="G200" s="164"/>
      <c r="H200" s="164"/>
      <c r="I200" s="164"/>
      <c r="J200" s="164"/>
      <c r="K200" s="164"/>
      <c r="L200" s="164"/>
      <c r="M200" s="164"/>
      <c r="N200" s="164"/>
      <c r="O200" s="164"/>
      <c r="P200" s="164"/>
      <c r="Q200" s="164"/>
      <c r="R200" s="164"/>
      <c r="S200" s="164"/>
      <c r="T200" s="164"/>
      <c r="U200" s="164"/>
      <c r="V200" s="164"/>
      <c r="W200" s="164"/>
    </row>
    <row r="201" spans="1:23" s="73" customFormat="1" ht="36">
      <c r="A201" s="182"/>
      <c r="B201" s="172" t="s">
        <v>138</v>
      </c>
      <c r="C201" s="173" t="s">
        <v>8</v>
      </c>
      <c r="D201" s="152">
        <v>8</v>
      </c>
      <c r="E201" s="197"/>
      <c r="F201" s="152">
        <f>D201*E201</f>
        <v>0</v>
      </c>
      <c r="G201" s="164"/>
      <c r="H201" s="164"/>
      <c r="I201" s="164"/>
      <c r="J201" s="164"/>
      <c r="K201" s="164"/>
      <c r="L201" s="164"/>
      <c r="M201" s="164"/>
      <c r="N201" s="164"/>
      <c r="O201" s="164"/>
      <c r="P201" s="164"/>
      <c r="Q201" s="164"/>
      <c r="R201" s="164"/>
      <c r="S201" s="164"/>
      <c r="T201" s="164"/>
      <c r="U201" s="164"/>
      <c r="V201" s="164"/>
      <c r="W201" s="164"/>
    </row>
    <row r="202" spans="1:23" s="73" customFormat="1" ht="12.75">
      <c r="A202" s="38"/>
      <c r="B202" s="170"/>
      <c r="C202" s="173"/>
      <c r="D202" s="152"/>
      <c r="E202" s="218"/>
      <c r="F202" s="152"/>
      <c r="G202" s="164"/>
      <c r="H202" s="164"/>
      <c r="I202" s="164"/>
      <c r="J202" s="164"/>
      <c r="K202" s="164"/>
      <c r="L202" s="164"/>
      <c r="M202" s="164"/>
      <c r="N202" s="164"/>
      <c r="O202" s="164"/>
      <c r="P202" s="164"/>
      <c r="Q202" s="164"/>
      <c r="R202" s="164"/>
      <c r="S202" s="164"/>
      <c r="T202" s="164"/>
      <c r="U202" s="164"/>
      <c r="V202" s="164"/>
      <c r="W202" s="164"/>
    </row>
    <row r="203" spans="1:23" s="174" customFormat="1" ht="60">
      <c r="A203" s="38">
        <f>MAX(A$1:$A202)+1</f>
        <v>51</v>
      </c>
      <c r="B203" s="157" t="s">
        <v>91</v>
      </c>
      <c r="C203" s="173"/>
      <c r="D203" s="152"/>
      <c r="E203" s="218"/>
      <c r="F203" s="152"/>
      <c r="G203" s="164"/>
      <c r="H203" s="164"/>
      <c r="I203" s="164"/>
      <c r="J203" s="164"/>
      <c r="K203" s="164"/>
      <c r="L203" s="164"/>
      <c r="M203" s="164"/>
      <c r="N203" s="164"/>
      <c r="O203" s="164"/>
      <c r="P203" s="164"/>
      <c r="Q203" s="164"/>
      <c r="R203" s="164"/>
      <c r="S203" s="164"/>
      <c r="T203" s="164"/>
      <c r="U203" s="164"/>
      <c r="V203" s="164"/>
      <c r="W203" s="164"/>
    </row>
    <row r="204" spans="1:23" s="174" customFormat="1" ht="24">
      <c r="A204" s="182"/>
      <c r="B204" s="157" t="s">
        <v>89</v>
      </c>
      <c r="C204" s="173" t="s">
        <v>8</v>
      </c>
      <c r="D204" s="152">
        <v>17</v>
      </c>
      <c r="E204" s="197"/>
      <c r="F204" s="152">
        <f>D204*E204</f>
        <v>0</v>
      </c>
      <c r="G204" s="164"/>
      <c r="H204" s="164"/>
      <c r="I204" s="164"/>
      <c r="J204" s="164"/>
      <c r="K204" s="164"/>
      <c r="L204" s="164"/>
      <c r="M204" s="164"/>
      <c r="N204" s="164"/>
      <c r="O204" s="164"/>
      <c r="P204" s="164"/>
      <c r="Q204" s="164"/>
      <c r="R204" s="164"/>
      <c r="S204" s="164"/>
      <c r="T204" s="164"/>
      <c r="U204" s="164"/>
      <c r="V204" s="164"/>
      <c r="W204" s="164"/>
    </row>
    <row r="205" spans="1:23" s="174" customFormat="1" ht="12.75">
      <c r="A205" s="182"/>
      <c r="B205" s="170"/>
      <c r="C205" s="173"/>
      <c r="D205" s="152"/>
      <c r="E205" s="218"/>
      <c r="F205" s="152"/>
      <c r="G205" s="164"/>
      <c r="H205" s="164"/>
      <c r="I205" s="164"/>
      <c r="J205" s="164"/>
      <c r="K205" s="164"/>
      <c r="L205" s="164"/>
      <c r="M205" s="164"/>
      <c r="N205" s="164"/>
      <c r="O205" s="164"/>
      <c r="P205" s="164"/>
      <c r="Q205" s="164"/>
      <c r="R205" s="164"/>
      <c r="S205" s="164"/>
      <c r="T205" s="164"/>
      <c r="U205" s="164"/>
      <c r="V205" s="164"/>
      <c r="W205" s="164"/>
    </row>
    <row r="206" spans="1:23" s="174" customFormat="1" ht="84">
      <c r="A206" s="38">
        <f>MAX(A$1:$A205)+1</f>
        <v>52</v>
      </c>
      <c r="B206" s="157" t="s">
        <v>92</v>
      </c>
      <c r="C206" s="173" t="s">
        <v>48</v>
      </c>
      <c r="D206" s="152">
        <v>241</v>
      </c>
      <c r="E206" s="197"/>
      <c r="F206" s="152">
        <f>D206*E206</f>
        <v>0</v>
      </c>
      <c r="G206" s="164"/>
      <c r="H206" s="164"/>
      <c r="I206" s="164"/>
      <c r="J206" s="164"/>
      <c r="K206" s="164"/>
      <c r="L206" s="164"/>
      <c r="M206" s="164"/>
      <c r="N206" s="164"/>
      <c r="O206" s="164"/>
      <c r="P206" s="164"/>
      <c r="Q206" s="164"/>
      <c r="R206" s="164"/>
      <c r="S206" s="164"/>
      <c r="T206" s="164"/>
      <c r="U206" s="164"/>
      <c r="V206" s="164"/>
      <c r="W206" s="164"/>
    </row>
    <row r="207" spans="1:23" s="174" customFormat="1" ht="12.75">
      <c r="A207" s="38"/>
      <c r="B207" s="157"/>
      <c r="C207" s="173"/>
      <c r="D207" s="152"/>
      <c r="E207" s="203"/>
      <c r="F207" s="152"/>
      <c r="G207" s="164"/>
      <c r="H207" s="164"/>
      <c r="I207" s="164"/>
      <c r="J207" s="164"/>
      <c r="K207" s="164"/>
      <c r="L207" s="164"/>
      <c r="M207" s="164"/>
      <c r="N207" s="164"/>
      <c r="O207" s="164"/>
      <c r="P207" s="164"/>
      <c r="Q207" s="164"/>
      <c r="R207" s="164"/>
      <c r="S207" s="164"/>
      <c r="T207" s="164"/>
      <c r="U207" s="164"/>
      <c r="V207" s="164"/>
      <c r="W207" s="164"/>
    </row>
    <row r="208" spans="1:23" s="73" customFormat="1" ht="48">
      <c r="A208" s="38">
        <f>MAX(A$1:$A207)+1</f>
        <v>53</v>
      </c>
      <c r="B208" s="153" t="s">
        <v>242</v>
      </c>
      <c r="E208" s="262"/>
      <c r="G208" s="164"/>
      <c r="H208" s="164"/>
      <c r="I208" s="164"/>
      <c r="J208" s="164"/>
      <c r="K208" s="164"/>
      <c r="L208" s="164"/>
      <c r="M208" s="164"/>
      <c r="N208" s="164"/>
      <c r="O208" s="164"/>
      <c r="P208" s="164"/>
      <c r="Q208" s="164"/>
      <c r="R208" s="164"/>
      <c r="S208" s="164"/>
      <c r="T208" s="164"/>
      <c r="U208" s="164"/>
      <c r="V208" s="164"/>
      <c r="W208" s="164"/>
    </row>
    <row r="209" spans="1:23" s="73" customFormat="1" ht="36">
      <c r="A209" s="38"/>
      <c r="B209" s="154" t="s">
        <v>113</v>
      </c>
      <c r="C209" s="150"/>
      <c r="D209" s="151"/>
      <c r="E209" s="259"/>
      <c r="F209" s="3"/>
      <c r="G209" s="164"/>
      <c r="H209" s="164"/>
      <c r="I209" s="164"/>
      <c r="J209" s="164"/>
      <c r="K209" s="164"/>
      <c r="L209" s="164"/>
      <c r="M209" s="164"/>
      <c r="N209" s="164"/>
      <c r="O209" s="164"/>
      <c r="P209" s="164"/>
      <c r="Q209" s="164"/>
      <c r="R209" s="164"/>
      <c r="S209" s="164"/>
      <c r="T209" s="164"/>
      <c r="U209" s="164"/>
      <c r="V209" s="164"/>
      <c r="W209" s="164"/>
    </row>
    <row r="210" spans="1:23" s="73" customFormat="1" ht="24">
      <c r="A210" s="38"/>
      <c r="B210" s="156" t="s">
        <v>115</v>
      </c>
      <c r="C210" s="150" t="s">
        <v>10</v>
      </c>
      <c r="D210" s="151">
        <v>73</v>
      </c>
      <c r="E210" s="197"/>
      <c r="F210" s="3">
        <f>D210*E210</f>
        <v>0</v>
      </c>
      <c r="G210" s="164"/>
      <c r="H210" s="164"/>
      <c r="I210" s="164"/>
      <c r="J210" s="164"/>
      <c r="K210" s="164"/>
      <c r="L210" s="164"/>
      <c r="M210" s="164"/>
      <c r="N210" s="164"/>
      <c r="O210" s="164"/>
      <c r="P210" s="164"/>
      <c r="Q210" s="164"/>
      <c r="R210" s="164"/>
      <c r="S210" s="164"/>
      <c r="T210" s="164"/>
      <c r="U210" s="164"/>
      <c r="V210" s="164"/>
      <c r="W210" s="164"/>
    </row>
    <row r="211" spans="1:23" s="174" customFormat="1" ht="12.75">
      <c r="A211" s="38"/>
      <c r="B211" s="157"/>
      <c r="C211" s="173"/>
      <c r="D211" s="152"/>
      <c r="E211" s="203"/>
      <c r="F211" s="152"/>
      <c r="G211" s="164"/>
      <c r="H211" s="164"/>
      <c r="I211" s="164"/>
      <c r="J211" s="164"/>
      <c r="K211" s="164"/>
      <c r="L211" s="164"/>
      <c r="M211" s="164"/>
      <c r="N211" s="164"/>
      <c r="O211" s="164"/>
      <c r="P211" s="164"/>
      <c r="Q211" s="164"/>
      <c r="R211" s="164"/>
      <c r="S211" s="164"/>
      <c r="T211" s="164"/>
      <c r="U211" s="164"/>
      <c r="V211" s="164"/>
      <c r="W211" s="164"/>
    </row>
    <row r="212" spans="1:23" s="174" customFormat="1" ht="48">
      <c r="A212" s="38">
        <f>MAX(A$1:$A211)+1</f>
        <v>54</v>
      </c>
      <c r="B212" s="157" t="s">
        <v>93</v>
      </c>
      <c r="C212" s="173"/>
      <c r="D212" s="152"/>
      <c r="E212" s="218"/>
      <c r="F212" s="152"/>
      <c r="G212" s="164"/>
      <c r="H212" s="164"/>
      <c r="I212" s="164"/>
      <c r="J212" s="164"/>
      <c r="K212" s="164"/>
      <c r="L212" s="164"/>
      <c r="M212" s="164"/>
      <c r="N212" s="164"/>
      <c r="O212" s="164"/>
      <c r="P212" s="164"/>
      <c r="Q212" s="164"/>
      <c r="R212" s="164"/>
      <c r="S212" s="164"/>
      <c r="T212" s="164"/>
      <c r="U212" s="164"/>
      <c r="V212" s="164"/>
      <c r="W212" s="164"/>
    </row>
    <row r="213" spans="1:23" s="174" customFormat="1" ht="48">
      <c r="A213" s="182"/>
      <c r="B213" s="194" t="s">
        <v>94</v>
      </c>
      <c r="C213" s="173" t="s">
        <v>10</v>
      </c>
      <c r="D213" s="152">
        <v>200</v>
      </c>
      <c r="E213" s="197"/>
      <c r="F213" s="152">
        <f>D213*E213</f>
        <v>0</v>
      </c>
      <c r="G213" s="164"/>
      <c r="H213" s="164"/>
      <c r="I213" s="164"/>
      <c r="J213" s="164"/>
      <c r="K213" s="164"/>
      <c r="L213" s="164"/>
      <c r="M213" s="164"/>
      <c r="N213" s="164"/>
      <c r="O213" s="164"/>
      <c r="P213" s="164"/>
      <c r="Q213" s="164"/>
      <c r="R213" s="164"/>
      <c r="S213" s="164"/>
      <c r="T213" s="164"/>
      <c r="U213" s="164"/>
      <c r="V213" s="164"/>
      <c r="W213" s="164"/>
    </row>
    <row r="214" spans="1:23" s="174" customFormat="1" ht="12.75">
      <c r="A214" s="182"/>
      <c r="B214" s="170"/>
      <c r="C214" s="173"/>
      <c r="D214" s="183"/>
      <c r="E214" s="218"/>
      <c r="F214" s="152"/>
      <c r="G214" s="164"/>
      <c r="H214" s="164"/>
      <c r="I214" s="164"/>
      <c r="J214" s="164"/>
      <c r="K214" s="164"/>
      <c r="L214" s="164"/>
      <c r="M214" s="164"/>
      <c r="N214" s="164"/>
      <c r="O214" s="164"/>
      <c r="P214" s="164"/>
      <c r="Q214" s="164"/>
      <c r="R214" s="164"/>
      <c r="S214" s="164"/>
      <c r="T214" s="164"/>
      <c r="U214" s="164"/>
      <c r="V214" s="164"/>
      <c r="W214" s="164"/>
    </row>
    <row r="215" spans="1:23" s="174" customFormat="1" ht="48">
      <c r="A215" s="38">
        <f>MAX(A$1:$A214)+1</f>
        <v>55</v>
      </c>
      <c r="B215" s="164" t="s">
        <v>95</v>
      </c>
      <c r="C215" s="173" t="s">
        <v>8</v>
      </c>
      <c r="D215" s="152">
        <v>1</v>
      </c>
      <c r="E215" s="197"/>
      <c r="F215" s="152">
        <f>D215*E215</f>
        <v>0</v>
      </c>
      <c r="G215" s="164"/>
      <c r="H215" s="164"/>
      <c r="I215" s="164"/>
      <c r="J215" s="164"/>
      <c r="K215" s="164"/>
      <c r="L215" s="164"/>
      <c r="M215" s="164"/>
      <c r="N215" s="164"/>
      <c r="O215" s="164"/>
      <c r="P215" s="164"/>
      <c r="Q215" s="164"/>
      <c r="R215" s="164"/>
      <c r="S215" s="164"/>
      <c r="T215" s="164"/>
      <c r="U215" s="164"/>
      <c r="V215" s="164"/>
      <c r="W215" s="164"/>
    </row>
    <row r="216" spans="1:23" s="174" customFormat="1" ht="12.75">
      <c r="A216" s="182"/>
      <c r="B216" s="170"/>
      <c r="C216" s="173"/>
      <c r="D216" s="152"/>
      <c r="E216" s="218"/>
      <c r="F216" s="152"/>
      <c r="G216" s="164"/>
      <c r="H216" s="164"/>
      <c r="I216" s="164"/>
      <c r="J216" s="164"/>
      <c r="K216" s="164"/>
      <c r="L216" s="164"/>
      <c r="M216" s="164"/>
      <c r="N216" s="164"/>
      <c r="O216" s="164"/>
      <c r="P216" s="164"/>
      <c r="Q216" s="164"/>
      <c r="R216" s="164"/>
      <c r="S216" s="164"/>
      <c r="T216" s="164"/>
      <c r="U216" s="164"/>
      <c r="V216" s="164"/>
      <c r="W216" s="164"/>
    </row>
    <row r="217" spans="1:23" s="174" customFormat="1" ht="72">
      <c r="A217" s="38">
        <f>MAX(A$1:$A216)+1</f>
        <v>56</v>
      </c>
      <c r="B217" s="164" t="s">
        <v>96</v>
      </c>
      <c r="C217" s="173" t="s">
        <v>8</v>
      </c>
      <c r="D217" s="152">
        <v>1</v>
      </c>
      <c r="E217" s="197"/>
      <c r="F217" s="152">
        <f>D217*E217</f>
        <v>0</v>
      </c>
      <c r="G217" s="164"/>
      <c r="H217" s="164"/>
      <c r="I217" s="164"/>
      <c r="J217" s="164"/>
      <c r="K217" s="164"/>
      <c r="L217" s="164"/>
      <c r="M217" s="164"/>
      <c r="N217" s="164"/>
      <c r="O217" s="164"/>
      <c r="P217" s="164"/>
      <c r="Q217" s="164"/>
      <c r="R217" s="164"/>
      <c r="S217" s="164"/>
      <c r="T217" s="164"/>
      <c r="U217" s="164"/>
      <c r="V217" s="164"/>
      <c r="W217" s="164"/>
    </row>
    <row r="218" spans="1:23" s="174" customFormat="1" ht="13.5" thickBot="1">
      <c r="A218" s="182"/>
      <c r="B218" s="170"/>
      <c r="C218" s="173"/>
      <c r="D218" s="152"/>
      <c r="E218" s="219"/>
      <c r="F218" s="152"/>
      <c r="G218" s="164"/>
      <c r="H218" s="164"/>
      <c r="I218" s="164"/>
      <c r="J218" s="164"/>
      <c r="K218" s="164"/>
      <c r="L218" s="164"/>
      <c r="M218" s="164"/>
      <c r="N218" s="164"/>
      <c r="O218" s="164"/>
      <c r="P218" s="164"/>
      <c r="Q218" s="164"/>
      <c r="R218" s="164"/>
      <c r="S218" s="164"/>
      <c r="T218" s="164"/>
      <c r="U218" s="164"/>
      <c r="V218" s="164"/>
      <c r="W218" s="164"/>
    </row>
    <row r="219" spans="1:23" s="49" customFormat="1" ht="14.25" thickTop="1" thickBot="1">
      <c r="A219" s="98"/>
      <c r="B219" s="104" t="str">
        <f>+CONCATENATE("REKAPITULACIJA - ",B168)</f>
        <v>REKAPITULACIJA - B2.7. KANALIZACIJA</v>
      </c>
      <c r="C219" s="105"/>
      <c r="D219" s="79"/>
      <c r="E219" s="263"/>
      <c r="F219" s="94">
        <f>SUM(F168:F218)</f>
        <v>0</v>
      </c>
      <c r="G219" s="164"/>
      <c r="H219" s="164"/>
      <c r="I219" s="164"/>
      <c r="J219" s="164"/>
      <c r="K219" s="164"/>
      <c r="L219" s="164"/>
      <c r="M219" s="164"/>
      <c r="N219" s="164"/>
      <c r="O219" s="164"/>
      <c r="P219" s="164"/>
      <c r="Q219" s="164"/>
      <c r="R219" s="164"/>
      <c r="S219" s="164"/>
      <c r="T219" s="164"/>
      <c r="U219" s="164"/>
      <c r="V219" s="164"/>
      <c r="W219" s="164"/>
    </row>
    <row r="220" spans="1:23" s="174" customFormat="1" ht="13.5" thickTop="1">
      <c r="A220" s="182"/>
      <c r="B220" s="157"/>
      <c r="C220" s="173"/>
      <c r="D220" s="183"/>
      <c r="E220" s="218"/>
      <c r="F220" s="152"/>
      <c r="G220" s="164"/>
      <c r="H220" s="164"/>
      <c r="I220" s="164"/>
      <c r="J220" s="164"/>
      <c r="K220" s="164"/>
      <c r="L220" s="164"/>
      <c r="M220" s="164"/>
      <c r="N220" s="164"/>
      <c r="O220" s="164"/>
      <c r="P220" s="164"/>
      <c r="Q220" s="164"/>
      <c r="R220" s="164"/>
      <c r="S220" s="164"/>
      <c r="T220" s="164"/>
      <c r="U220" s="164"/>
      <c r="V220" s="164"/>
      <c r="W220" s="164"/>
    </row>
    <row r="221" spans="1:23" s="73" customFormat="1" ht="12.75">
      <c r="A221" s="38" t="s">
        <v>6</v>
      </c>
      <c r="B221" s="178" t="s">
        <v>179</v>
      </c>
      <c r="C221" s="150" t="s">
        <v>1</v>
      </c>
      <c r="D221" s="151" t="s">
        <v>6</v>
      </c>
      <c r="E221" s="259" t="s">
        <v>1</v>
      </c>
      <c r="F221" s="155"/>
      <c r="G221" s="164"/>
      <c r="H221" s="164"/>
      <c r="I221" s="164"/>
      <c r="J221" s="164"/>
      <c r="K221" s="164"/>
      <c r="L221" s="164"/>
      <c r="M221" s="164"/>
      <c r="N221" s="164"/>
      <c r="O221" s="164"/>
      <c r="P221" s="164"/>
      <c r="Q221" s="164"/>
      <c r="R221" s="164"/>
      <c r="S221" s="164"/>
      <c r="T221" s="164"/>
      <c r="U221" s="164"/>
      <c r="V221" s="164"/>
      <c r="W221" s="164"/>
    </row>
    <row r="222" spans="1:23" s="74" customFormat="1" ht="12.75">
      <c r="A222" s="175" t="s">
        <v>6</v>
      </c>
      <c r="B222" s="176"/>
      <c r="C222" s="177"/>
      <c r="D222" s="177"/>
      <c r="E222" s="264"/>
      <c r="F222" s="177"/>
      <c r="G222" s="164"/>
      <c r="H222" s="164"/>
      <c r="I222" s="164"/>
      <c r="J222" s="164"/>
      <c r="K222" s="164"/>
      <c r="L222" s="164"/>
      <c r="M222" s="164"/>
      <c r="N222" s="164"/>
      <c r="O222" s="164"/>
      <c r="P222" s="164"/>
      <c r="Q222" s="164"/>
      <c r="R222" s="164"/>
      <c r="S222" s="164"/>
      <c r="T222" s="164"/>
      <c r="U222" s="164"/>
      <c r="V222" s="164"/>
      <c r="W222" s="164"/>
    </row>
    <row r="223" spans="1:23" s="73" customFormat="1" ht="132">
      <c r="A223" s="38">
        <f>MAX(A$1:$A222)+1</f>
        <v>57</v>
      </c>
      <c r="B223" s="164" t="s">
        <v>286</v>
      </c>
      <c r="C223" s="150" t="s">
        <v>48</v>
      </c>
      <c r="D223" s="151">
        <v>260</v>
      </c>
      <c r="E223" s="197"/>
      <c r="F223" s="152">
        <f>D223*E223</f>
        <v>0</v>
      </c>
      <c r="G223" s="164"/>
      <c r="H223" s="164"/>
      <c r="I223" s="164"/>
      <c r="J223" s="164"/>
      <c r="K223" s="164"/>
      <c r="L223" s="164"/>
      <c r="M223" s="164"/>
      <c r="N223" s="164"/>
      <c r="O223" s="164"/>
      <c r="P223" s="164"/>
      <c r="Q223" s="164"/>
      <c r="R223" s="164"/>
      <c r="S223" s="164"/>
      <c r="T223" s="164"/>
      <c r="U223" s="164"/>
      <c r="V223" s="164"/>
      <c r="W223" s="164"/>
    </row>
    <row r="224" spans="1:23" s="73" customFormat="1" ht="12.75">
      <c r="A224" s="38"/>
      <c r="B224" s="170"/>
      <c r="C224" s="150"/>
      <c r="D224" s="151"/>
      <c r="E224" s="259"/>
      <c r="F224" s="152"/>
      <c r="G224" s="164"/>
      <c r="H224" s="164"/>
      <c r="I224" s="164"/>
      <c r="J224" s="164"/>
      <c r="K224" s="164"/>
      <c r="L224" s="164"/>
      <c r="M224" s="164"/>
      <c r="N224" s="164"/>
      <c r="O224" s="164"/>
      <c r="P224" s="164"/>
      <c r="Q224" s="164"/>
      <c r="R224" s="164"/>
      <c r="S224" s="164"/>
      <c r="T224" s="164"/>
      <c r="U224" s="164"/>
      <c r="V224" s="164"/>
      <c r="W224" s="164"/>
    </row>
    <row r="225" spans="1:23" s="73" customFormat="1" ht="48">
      <c r="A225" s="38">
        <f>MAX(A$1:$A224)+1</f>
        <v>58</v>
      </c>
      <c r="B225" s="258" t="s">
        <v>243</v>
      </c>
      <c r="C225" s="150" t="s">
        <v>48</v>
      </c>
      <c r="D225" s="151">
        <v>240</v>
      </c>
      <c r="E225" s="197"/>
      <c r="F225" s="152">
        <f>D225*E225</f>
        <v>0</v>
      </c>
      <c r="G225" s="164"/>
      <c r="H225" s="164"/>
      <c r="I225" s="164"/>
      <c r="J225" s="164"/>
      <c r="K225" s="164"/>
      <c r="L225" s="164"/>
      <c r="M225" s="164"/>
      <c r="N225" s="164"/>
      <c r="O225" s="164"/>
      <c r="P225" s="164"/>
      <c r="Q225" s="164"/>
      <c r="R225" s="164"/>
      <c r="S225" s="164"/>
      <c r="T225" s="164"/>
      <c r="U225" s="164"/>
      <c r="V225" s="164"/>
      <c r="W225" s="164"/>
    </row>
    <row r="226" spans="1:23" s="73" customFormat="1" ht="13.5" thickBot="1">
      <c r="A226" s="38"/>
      <c r="B226" s="170"/>
      <c r="C226" s="150"/>
      <c r="D226" s="151"/>
      <c r="E226" s="259"/>
      <c r="F226" s="152"/>
      <c r="G226" s="164"/>
      <c r="H226" s="164"/>
      <c r="I226" s="164"/>
      <c r="J226" s="164"/>
      <c r="K226" s="164"/>
      <c r="L226" s="164"/>
      <c r="M226" s="164"/>
      <c r="N226" s="164"/>
      <c r="O226" s="164"/>
      <c r="P226" s="164"/>
      <c r="Q226" s="164"/>
      <c r="R226" s="164"/>
      <c r="S226" s="164"/>
      <c r="T226" s="164"/>
      <c r="U226" s="164"/>
      <c r="V226" s="164"/>
      <c r="W226" s="164"/>
    </row>
    <row r="227" spans="1:23" s="49" customFormat="1" ht="27" thickTop="1" thickBot="1">
      <c r="A227" s="98"/>
      <c r="B227" s="104" t="str">
        <f>+CONCATENATE("REKAPITULACIJA - ",B221)</f>
        <v>REKAPITULACIJA - B2.8. POVRŠINSKO ODVODNJAVANJE</v>
      </c>
      <c r="C227" s="105"/>
      <c r="D227" s="79"/>
      <c r="E227" s="263"/>
      <c r="F227" s="94">
        <f>SUM(F221:F226)</f>
        <v>0</v>
      </c>
      <c r="G227" s="164"/>
      <c r="H227" s="164"/>
      <c r="I227" s="164"/>
      <c r="J227" s="164"/>
      <c r="K227" s="164"/>
      <c r="L227" s="164"/>
      <c r="M227" s="164"/>
      <c r="N227" s="164"/>
      <c r="O227" s="164"/>
      <c r="P227" s="164"/>
      <c r="Q227" s="164"/>
      <c r="R227" s="164"/>
      <c r="S227" s="164"/>
      <c r="T227" s="164"/>
      <c r="U227" s="164"/>
      <c r="V227" s="164"/>
      <c r="W227" s="164"/>
    </row>
    <row r="228" spans="1:23" s="74" customFormat="1" ht="13.5" thickTop="1">
      <c r="A228" s="42"/>
      <c r="B228" s="99"/>
      <c r="C228" s="150"/>
      <c r="D228" s="151"/>
      <c r="E228" s="259"/>
      <c r="F228" s="155"/>
      <c r="G228" s="164"/>
      <c r="H228" s="164"/>
      <c r="I228" s="164"/>
      <c r="J228" s="164"/>
      <c r="K228" s="164"/>
      <c r="L228" s="164"/>
      <c r="M228" s="164"/>
      <c r="N228" s="164"/>
      <c r="O228" s="164"/>
      <c r="P228" s="164"/>
      <c r="Q228" s="164"/>
      <c r="R228" s="164"/>
      <c r="S228" s="164"/>
      <c r="T228" s="164"/>
      <c r="U228" s="164"/>
      <c r="V228" s="164"/>
      <c r="W228" s="164"/>
    </row>
    <row r="229" spans="1:23" s="73" customFormat="1" ht="12.75">
      <c r="A229" s="38" t="s">
        <v>6</v>
      </c>
      <c r="B229" s="178" t="s">
        <v>312</v>
      </c>
      <c r="C229" s="150" t="s">
        <v>1</v>
      </c>
      <c r="D229" s="151" t="s">
        <v>6</v>
      </c>
      <c r="E229" s="259" t="s">
        <v>1</v>
      </c>
      <c r="F229" s="155"/>
      <c r="G229" s="164"/>
      <c r="H229" s="164"/>
      <c r="I229" s="164"/>
      <c r="J229" s="164"/>
      <c r="K229" s="164"/>
      <c r="L229" s="164"/>
      <c r="M229" s="164"/>
      <c r="N229" s="164"/>
      <c r="O229" s="164"/>
      <c r="P229" s="164"/>
      <c r="Q229" s="164"/>
      <c r="R229" s="164"/>
      <c r="S229" s="164"/>
      <c r="T229" s="164"/>
      <c r="U229" s="164"/>
      <c r="V229" s="164"/>
      <c r="W229" s="164"/>
    </row>
    <row r="230" spans="1:23" s="74" customFormat="1" ht="12.75">
      <c r="A230" s="175" t="s">
        <v>6</v>
      </c>
      <c r="B230" s="176"/>
      <c r="C230" s="177"/>
      <c r="D230" s="177"/>
      <c r="E230" s="264"/>
      <c r="F230" s="177"/>
      <c r="G230" s="164"/>
      <c r="H230" s="164"/>
      <c r="I230" s="164"/>
      <c r="J230" s="164"/>
      <c r="K230" s="164"/>
      <c r="L230" s="164"/>
      <c r="M230" s="164"/>
      <c r="N230" s="164"/>
      <c r="O230" s="164"/>
      <c r="P230" s="164"/>
      <c r="Q230" s="164"/>
      <c r="R230" s="164"/>
      <c r="S230" s="164"/>
      <c r="T230" s="164"/>
      <c r="U230" s="164"/>
      <c r="V230" s="164"/>
      <c r="W230" s="164"/>
    </row>
    <row r="231" spans="1:23" s="73" customFormat="1" ht="108">
      <c r="A231" s="38">
        <f>MAX(A$229:$A230)+1</f>
        <v>1</v>
      </c>
      <c r="B231" s="164" t="s">
        <v>203</v>
      </c>
      <c r="C231" s="150" t="s">
        <v>48</v>
      </c>
      <c r="D231" s="151">
        <v>60</v>
      </c>
      <c r="E231" s="197"/>
      <c r="F231" s="152">
        <f>D231*E231</f>
        <v>0</v>
      </c>
      <c r="G231" s="164"/>
      <c r="H231" s="164"/>
      <c r="I231" s="164"/>
      <c r="J231" s="164"/>
      <c r="K231" s="164"/>
      <c r="L231" s="164"/>
      <c r="M231" s="164"/>
      <c r="N231" s="164"/>
      <c r="O231" s="164"/>
      <c r="P231" s="164"/>
      <c r="Q231" s="164"/>
      <c r="R231" s="164"/>
      <c r="S231" s="164"/>
      <c r="T231" s="164"/>
      <c r="U231" s="164"/>
      <c r="V231" s="164"/>
      <c r="W231" s="164"/>
    </row>
    <row r="232" spans="1:23" s="73" customFormat="1" ht="13.5" thickBot="1">
      <c r="A232" s="38"/>
      <c r="B232" s="170"/>
      <c r="C232" s="150"/>
      <c r="D232" s="151"/>
      <c r="E232" s="259"/>
      <c r="F232" s="152"/>
      <c r="G232" s="164"/>
      <c r="H232" s="164"/>
      <c r="I232" s="164"/>
      <c r="J232" s="164"/>
      <c r="K232" s="164"/>
      <c r="L232" s="164"/>
      <c r="M232" s="164"/>
      <c r="N232" s="164"/>
      <c r="O232" s="164"/>
      <c r="P232" s="164"/>
      <c r="Q232" s="164"/>
      <c r="R232" s="164"/>
      <c r="S232" s="164"/>
      <c r="T232" s="164"/>
      <c r="U232" s="164"/>
      <c r="V232" s="164"/>
      <c r="W232" s="164"/>
    </row>
    <row r="233" spans="1:23" s="49" customFormat="1" ht="14.25" thickTop="1" thickBot="1">
      <c r="A233" s="98"/>
      <c r="B233" s="104" t="str">
        <f>+CONCATENATE("REKAPITULACIJA - ",B229)</f>
        <v>REKAPITULACIJA - B2.9. ZUNANJA OPREMA</v>
      </c>
      <c r="C233" s="105"/>
      <c r="D233" s="79"/>
      <c r="E233" s="263"/>
      <c r="F233" s="94">
        <f>SUM(F229:F232)</f>
        <v>0</v>
      </c>
      <c r="G233" s="164"/>
      <c r="H233" s="164"/>
      <c r="I233" s="164"/>
      <c r="J233" s="164"/>
      <c r="K233" s="164"/>
      <c r="L233" s="164"/>
      <c r="M233" s="164"/>
      <c r="N233" s="164"/>
      <c r="O233" s="164"/>
      <c r="P233" s="164"/>
      <c r="Q233" s="164"/>
      <c r="R233" s="164"/>
      <c r="S233" s="164"/>
      <c r="T233" s="164"/>
      <c r="U233" s="164"/>
      <c r="V233" s="164"/>
      <c r="W233" s="164"/>
    </row>
    <row r="234" spans="1:23" s="49" customFormat="1" ht="13.5" thickTop="1">
      <c r="A234" s="101"/>
      <c r="B234" s="159"/>
      <c r="C234" s="160"/>
      <c r="D234" s="103"/>
      <c r="E234" s="268"/>
      <c r="F234" s="50"/>
      <c r="G234" s="164"/>
      <c r="H234" s="164"/>
      <c r="I234" s="164"/>
      <c r="J234" s="164"/>
      <c r="K234" s="164"/>
      <c r="L234" s="164"/>
      <c r="M234" s="164"/>
      <c r="N234" s="164"/>
      <c r="O234" s="164"/>
      <c r="P234" s="164"/>
      <c r="Q234" s="164"/>
      <c r="R234" s="164"/>
      <c r="S234" s="164"/>
      <c r="T234" s="164"/>
      <c r="U234" s="164"/>
      <c r="V234" s="164"/>
      <c r="W234" s="164"/>
    </row>
    <row r="235" spans="1:23" s="73" customFormat="1" ht="12.75">
      <c r="A235" s="38" t="s">
        <v>6</v>
      </c>
      <c r="B235" s="247" t="s">
        <v>313</v>
      </c>
      <c r="C235" s="150" t="s">
        <v>1</v>
      </c>
      <c r="D235" s="151" t="s">
        <v>6</v>
      </c>
      <c r="E235" s="259" t="s">
        <v>1</v>
      </c>
      <c r="F235" s="155"/>
      <c r="G235" s="164"/>
      <c r="H235" s="164"/>
      <c r="I235" s="164"/>
      <c r="J235" s="164"/>
      <c r="K235" s="164"/>
      <c r="L235" s="164"/>
      <c r="M235" s="164"/>
      <c r="N235" s="164"/>
      <c r="O235" s="164"/>
      <c r="P235" s="164"/>
      <c r="Q235" s="164"/>
      <c r="R235" s="164"/>
      <c r="S235" s="164"/>
      <c r="T235" s="164"/>
      <c r="U235" s="164"/>
      <c r="V235" s="164"/>
      <c r="W235" s="164"/>
    </row>
    <row r="236" spans="1:23" s="73" customFormat="1" ht="12.75">
      <c r="A236" s="38"/>
      <c r="B236" s="178"/>
      <c r="C236" s="150"/>
      <c r="D236" s="151"/>
      <c r="E236" s="259"/>
      <c r="F236" s="155"/>
      <c r="G236" s="164"/>
      <c r="H236" s="164"/>
      <c r="I236" s="164"/>
      <c r="J236" s="164"/>
      <c r="K236" s="164"/>
      <c r="L236" s="164"/>
      <c r="M236" s="164"/>
      <c r="N236" s="164"/>
      <c r="O236" s="164"/>
      <c r="P236" s="164"/>
      <c r="Q236" s="164"/>
      <c r="R236" s="164"/>
      <c r="S236" s="164"/>
      <c r="T236" s="164"/>
      <c r="U236" s="164"/>
      <c r="V236" s="164"/>
      <c r="W236" s="164"/>
    </row>
    <row r="237" spans="1:23" s="73" customFormat="1" ht="96">
      <c r="A237" s="38">
        <f>MAX(A$1:$A236)+1</f>
        <v>59</v>
      </c>
      <c r="B237" s="212" t="s">
        <v>205</v>
      </c>
      <c r="C237" s="150" t="s">
        <v>8</v>
      </c>
      <c r="D237" s="151">
        <v>1</v>
      </c>
      <c r="E237" s="197"/>
      <c r="F237" s="152">
        <f>E237*D237</f>
        <v>0</v>
      </c>
      <c r="G237" s="164"/>
      <c r="H237" s="164"/>
      <c r="I237" s="164"/>
      <c r="J237" s="164"/>
      <c r="K237" s="164"/>
      <c r="L237" s="164"/>
      <c r="M237" s="164"/>
      <c r="N237" s="164"/>
      <c r="O237" s="164"/>
      <c r="P237" s="164"/>
      <c r="Q237" s="164"/>
      <c r="R237" s="164"/>
      <c r="S237" s="164"/>
      <c r="T237" s="164"/>
      <c r="U237" s="164"/>
      <c r="V237" s="164"/>
      <c r="W237" s="164"/>
    </row>
    <row r="238" spans="1:23" s="74" customFormat="1" ht="12.75">
      <c r="A238" s="175" t="s">
        <v>6</v>
      </c>
      <c r="B238" s="176"/>
      <c r="C238" s="177"/>
      <c r="D238" s="177"/>
      <c r="E238" s="264"/>
      <c r="F238" s="177"/>
      <c r="G238" s="164"/>
      <c r="H238" s="164"/>
      <c r="I238" s="164"/>
      <c r="J238" s="164"/>
      <c r="K238" s="164"/>
      <c r="L238" s="164"/>
      <c r="M238" s="164"/>
      <c r="N238" s="164"/>
      <c r="O238" s="164"/>
      <c r="P238" s="164"/>
      <c r="Q238" s="164"/>
      <c r="R238" s="164"/>
      <c r="S238" s="164"/>
      <c r="T238" s="164"/>
      <c r="U238" s="164"/>
      <c r="V238" s="164"/>
      <c r="W238" s="164"/>
    </row>
    <row r="239" spans="1:23" s="73" customFormat="1" ht="24">
      <c r="A239" s="38">
        <f>MAX(A$1:$A238)+1</f>
        <v>60</v>
      </c>
      <c r="B239" s="164" t="s">
        <v>150</v>
      </c>
      <c r="C239" s="150" t="s">
        <v>34</v>
      </c>
      <c r="D239" s="151">
        <v>12</v>
      </c>
      <c r="E239" s="197"/>
      <c r="F239" s="152">
        <f>E239*D239</f>
        <v>0</v>
      </c>
      <c r="G239" s="164"/>
      <c r="H239" s="164"/>
      <c r="I239" s="164"/>
      <c r="J239" s="164"/>
      <c r="K239" s="164"/>
      <c r="L239" s="164"/>
      <c r="M239" s="164"/>
      <c r="N239" s="164"/>
      <c r="O239" s="164"/>
      <c r="P239" s="164"/>
      <c r="Q239" s="164"/>
      <c r="R239" s="164"/>
      <c r="S239" s="164"/>
      <c r="T239" s="164"/>
      <c r="U239" s="164"/>
      <c r="V239" s="164"/>
      <c r="W239" s="164"/>
    </row>
    <row r="240" spans="1:23" s="181" customFormat="1" ht="12.75">
      <c r="A240" s="38"/>
      <c r="B240" s="164"/>
      <c r="C240" s="150"/>
      <c r="D240" s="151"/>
      <c r="E240" s="259"/>
      <c r="F240" s="152"/>
      <c r="G240" s="164"/>
      <c r="H240" s="164"/>
      <c r="I240" s="164"/>
      <c r="J240" s="164"/>
      <c r="K240" s="164"/>
      <c r="L240" s="164"/>
      <c r="M240" s="164"/>
      <c r="N240" s="164"/>
      <c r="O240" s="164"/>
      <c r="P240" s="164"/>
      <c r="Q240" s="164"/>
      <c r="R240" s="164"/>
      <c r="S240" s="164"/>
      <c r="T240" s="164"/>
      <c r="U240" s="164"/>
      <c r="V240" s="164"/>
      <c r="W240" s="164"/>
    </row>
    <row r="241" spans="1:23" s="73" customFormat="1" ht="36">
      <c r="A241" s="38">
        <f>MAX(A$1:$A240)+1</f>
        <v>61</v>
      </c>
      <c r="B241" s="164" t="s">
        <v>151</v>
      </c>
      <c r="C241" s="150"/>
      <c r="D241" s="151"/>
      <c r="E241" s="259"/>
      <c r="F241" s="152"/>
      <c r="G241" s="164"/>
      <c r="H241" s="164"/>
      <c r="I241" s="164"/>
      <c r="J241" s="164"/>
      <c r="K241" s="164"/>
      <c r="L241" s="164"/>
      <c r="M241" s="164"/>
      <c r="N241" s="164"/>
      <c r="O241" s="164"/>
      <c r="P241" s="164"/>
      <c r="Q241" s="164"/>
      <c r="R241" s="164"/>
      <c r="S241" s="164"/>
      <c r="T241" s="164"/>
      <c r="U241" s="164"/>
      <c r="V241" s="164"/>
      <c r="W241" s="164"/>
    </row>
    <row r="242" spans="1:23" s="73" customFormat="1" ht="12.75">
      <c r="A242" s="38" t="s">
        <v>52</v>
      </c>
      <c r="B242" s="164" t="s">
        <v>152</v>
      </c>
      <c r="C242" s="150" t="s">
        <v>34</v>
      </c>
      <c r="D242" s="151">
        <v>12</v>
      </c>
      <c r="E242" s="197"/>
      <c r="F242" s="152">
        <f>E242*D242</f>
        <v>0</v>
      </c>
      <c r="G242" s="164"/>
      <c r="H242" s="164"/>
      <c r="I242" s="164"/>
      <c r="J242" s="164"/>
      <c r="K242" s="164"/>
      <c r="L242" s="164"/>
      <c r="M242" s="164"/>
      <c r="N242" s="164"/>
      <c r="O242" s="164"/>
      <c r="P242" s="164"/>
      <c r="Q242" s="164"/>
      <c r="R242" s="164"/>
      <c r="S242" s="164"/>
      <c r="T242" s="164"/>
      <c r="U242" s="164"/>
      <c r="V242" s="164"/>
      <c r="W242" s="164"/>
    </row>
    <row r="243" spans="1:23" s="181" customFormat="1" ht="12.75">
      <c r="A243" s="38"/>
      <c r="B243" s="164"/>
      <c r="C243" s="150"/>
      <c r="D243" s="151"/>
      <c r="E243" s="259"/>
      <c r="F243" s="152"/>
      <c r="G243" s="164"/>
      <c r="H243" s="164"/>
      <c r="I243" s="164"/>
      <c r="J243" s="164"/>
      <c r="K243" s="164"/>
      <c r="L243" s="164"/>
      <c r="M243" s="164"/>
      <c r="N243" s="164"/>
      <c r="O243" s="164"/>
      <c r="P243" s="164"/>
      <c r="Q243" s="164"/>
      <c r="R243" s="164"/>
      <c r="S243" s="164"/>
      <c r="T243" s="164"/>
      <c r="U243" s="164"/>
      <c r="V243" s="164"/>
      <c r="W243" s="164"/>
    </row>
    <row r="244" spans="1:23" s="73" customFormat="1" ht="24">
      <c r="A244" s="38">
        <f>MAX(A$1:$B243)+1</f>
        <v>62</v>
      </c>
      <c r="B244" s="164" t="s">
        <v>153</v>
      </c>
      <c r="C244" s="150"/>
      <c r="D244" s="151"/>
      <c r="E244" s="259"/>
      <c r="F244" s="152"/>
      <c r="G244" s="164"/>
      <c r="H244" s="164"/>
      <c r="I244" s="164"/>
      <c r="J244" s="164"/>
      <c r="K244" s="164"/>
      <c r="L244" s="164"/>
      <c r="M244" s="164"/>
      <c r="N244" s="164"/>
      <c r="O244" s="164"/>
      <c r="P244" s="164"/>
      <c r="Q244" s="164"/>
      <c r="R244" s="164"/>
      <c r="S244" s="164"/>
      <c r="T244" s="164"/>
      <c r="U244" s="164"/>
      <c r="V244" s="164"/>
      <c r="W244" s="164"/>
    </row>
    <row r="245" spans="1:23" s="181" customFormat="1" ht="24">
      <c r="A245" s="38" t="s">
        <v>52</v>
      </c>
      <c r="B245" s="164" t="s">
        <v>207</v>
      </c>
      <c r="C245" s="150" t="s">
        <v>34</v>
      </c>
      <c r="D245" s="151">
        <v>1</v>
      </c>
      <c r="E245" s="197"/>
      <c r="F245" s="152">
        <f t="shared" ref="F245:F250" si="0">E245*D245</f>
        <v>0</v>
      </c>
      <c r="G245" s="164"/>
      <c r="H245" s="164"/>
      <c r="I245" s="164"/>
      <c r="J245" s="164"/>
      <c r="K245" s="164"/>
      <c r="L245" s="164"/>
      <c r="M245" s="164"/>
      <c r="N245" s="164"/>
      <c r="O245" s="164"/>
      <c r="P245" s="164"/>
      <c r="Q245" s="164"/>
      <c r="R245" s="164"/>
      <c r="S245" s="164"/>
      <c r="T245" s="164"/>
      <c r="U245" s="164"/>
      <c r="V245" s="164"/>
      <c r="W245" s="164"/>
    </row>
    <row r="246" spans="1:23" s="181" customFormat="1" ht="24">
      <c r="A246" s="38" t="s">
        <v>53</v>
      </c>
      <c r="B246" s="164" t="s">
        <v>208</v>
      </c>
      <c r="C246" s="150" t="s">
        <v>34</v>
      </c>
      <c r="D246" s="151">
        <v>1</v>
      </c>
      <c r="E246" s="197"/>
      <c r="F246" s="152">
        <f t="shared" si="0"/>
        <v>0</v>
      </c>
      <c r="G246" s="164"/>
      <c r="H246" s="164"/>
      <c r="I246" s="164"/>
      <c r="J246" s="164"/>
      <c r="K246" s="164"/>
      <c r="L246" s="164"/>
      <c r="M246" s="164"/>
      <c r="N246" s="164"/>
      <c r="O246" s="164"/>
      <c r="P246" s="164"/>
      <c r="Q246" s="164"/>
      <c r="R246" s="164"/>
      <c r="S246" s="164"/>
      <c r="T246" s="164"/>
      <c r="U246" s="164"/>
      <c r="V246" s="164"/>
      <c r="W246" s="164"/>
    </row>
    <row r="247" spans="1:23" s="181" customFormat="1" ht="24">
      <c r="A247" s="38" t="s">
        <v>54</v>
      </c>
      <c r="B247" s="164" t="s">
        <v>210</v>
      </c>
      <c r="C247" s="150" t="s">
        <v>34</v>
      </c>
      <c r="D247" s="151">
        <v>2</v>
      </c>
      <c r="E247" s="197"/>
      <c r="F247" s="152">
        <f t="shared" si="0"/>
        <v>0</v>
      </c>
      <c r="G247" s="164"/>
      <c r="H247" s="164"/>
      <c r="I247" s="164"/>
      <c r="J247" s="164"/>
      <c r="K247" s="164"/>
      <c r="L247" s="164"/>
      <c r="M247" s="164"/>
      <c r="N247" s="164"/>
      <c r="O247" s="164"/>
      <c r="P247" s="164"/>
      <c r="Q247" s="164"/>
      <c r="R247" s="164"/>
      <c r="S247" s="164"/>
      <c r="T247" s="164"/>
      <c r="U247" s="164"/>
      <c r="V247" s="164"/>
      <c r="W247" s="164"/>
    </row>
    <row r="248" spans="1:23" s="181" customFormat="1" ht="24">
      <c r="A248" s="38" t="s">
        <v>55</v>
      </c>
      <c r="B248" s="164" t="s">
        <v>245</v>
      </c>
      <c r="C248" s="150" t="s">
        <v>34</v>
      </c>
      <c r="D248" s="151">
        <v>1</v>
      </c>
      <c r="E248" s="197"/>
      <c r="F248" s="152">
        <f t="shared" si="0"/>
        <v>0</v>
      </c>
      <c r="G248" s="164"/>
      <c r="H248" s="164"/>
      <c r="I248" s="164"/>
      <c r="J248" s="164"/>
      <c r="K248" s="164"/>
      <c r="L248" s="164"/>
      <c r="M248" s="164"/>
      <c r="N248" s="164"/>
      <c r="O248" s="164"/>
      <c r="P248" s="164"/>
      <c r="Q248" s="164"/>
      <c r="R248" s="164"/>
      <c r="S248" s="164"/>
      <c r="T248" s="164"/>
      <c r="U248" s="164"/>
      <c r="V248" s="164"/>
      <c r="W248" s="164"/>
    </row>
    <row r="249" spans="1:23" s="181" customFormat="1" ht="24">
      <c r="A249" s="38" t="s">
        <v>56</v>
      </c>
      <c r="B249" s="164" t="s">
        <v>247</v>
      </c>
      <c r="C249" s="150" t="s">
        <v>34</v>
      </c>
      <c r="D249" s="151">
        <v>1</v>
      </c>
      <c r="E249" s="197"/>
      <c r="F249" s="152">
        <f t="shared" si="0"/>
        <v>0</v>
      </c>
      <c r="G249" s="164"/>
      <c r="H249" s="164"/>
      <c r="I249" s="164"/>
      <c r="J249" s="164"/>
      <c r="K249" s="164"/>
      <c r="L249" s="164"/>
      <c r="M249" s="164"/>
      <c r="N249" s="164"/>
      <c r="O249" s="164"/>
      <c r="P249" s="164"/>
      <c r="Q249" s="164"/>
      <c r="R249" s="164"/>
      <c r="S249" s="164"/>
      <c r="T249" s="164"/>
      <c r="U249" s="164"/>
      <c r="V249" s="164"/>
      <c r="W249" s="164"/>
    </row>
    <row r="250" spans="1:23" s="181" customFormat="1" ht="24">
      <c r="A250" s="38" t="s">
        <v>57</v>
      </c>
      <c r="B250" s="164" t="s">
        <v>281</v>
      </c>
      <c r="C250" s="150" t="s">
        <v>34</v>
      </c>
      <c r="D250" s="151">
        <v>2</v>
      </c>
      <c r="E250" s="197"/>
      <c r="F250" s="152">
        <f t="shared" si="0"/>
        <v>0</v>
      </c>
      <c r="G250" s="164"/>
      <c r="H250" s="164"/>
      <c r="I250" s="164"/>
      <c r="J250" s="164"/>
      <c r="K250" s="164"/>
      <c r="L250" s="164"/>
      <c r="M250" s="164"/>
      <c r="N250" s="164"/>
      <c r="O250" s="164"/>
      <c r="P250" s="164"/>
      <c r="Q250" s="164"/>
      <c r="R250" s="164"/>
      <c r="S250" s="164"/>
      <c r="T250" s="164"/>
      <c r="U250" s="164"/>
      <c r="V250" s="164"/>
      <c r="W250" s="164"/>
    </row>
    <row r="251" spans="1:23" s="181" customFormat="1" ht="12.75">
      <c r="A251" s="38"/>
      <c r="B251" s="164"/>
      <c r="C251" s="150"/>
      <c r="D251" s="151"/>
      <c r="E251" s="203"/>
      <c r="F251" s="152"/>
      <c r="G251" s="164"/>
      <c r="H251" s="164"/>
      <c r="I251" s="164"/>
      <c r="J251" s="164"/>
      <c r="K251" s="164"/>
      <c r="L251" s="164"/>
      <c r="M251" s="164"/>
      <c r="N251" s="164"/>
      <c r="O251" s="164"/>
      <c r="P251" s="164"/>
      <c r="Q251" s="164"/>
      <c r="R251" s="164"/>
      <c r="S251" s="164"/>
      <c r="T251" s="164"/>
      <c r="U251" s="164"/>
      <c r="V251" s="164"/>
      <c r="W251" s="164"/>
    </row>
    <row r="252" spans="1:23" s="181" customFormat="1" ht="12.75">
      <c r="A252" s="38"/>
      <c r="B252" s="164"/>
      <c r="C252" s="150"/>
      <c r="D252" s="151"/>
      <c r="E252" s="259"/>
      <c r="F252" s="152"/>
      <c r="G252" s="164"/>
      <c r="H252" s="164"/>
      <c r="I252" s="164"/>
      <c r="J252" s="164"/>
      <c r="K252" s="164"/>
      <c r="L252" s="164"/>
      <c r="M252" s="164"/>
      <c r="N252" s="164"/>
      <c r="O252" s="164"/>
      <c r="P252" s="164"/>
      <c r="Q252" s="164"/>
      <c r="R252" s="164"/>
      <c r="S252" s="164"/>
      <c r="T252" s="164"/>
      <c r="U252" s="164"/>
      <c r="V252" s="164"/>
      <c r="W252" s="164"/>
    </row>
    <row r="253" spans="1:23" s="181" customFormat="1" ht="12.75">
      <c r="A253" s="38">
        <f>MAX(A$1:$B252)+1</f>
        <v>63</v>
      </c>
      <c r="B253" s="164" t="s">
        <v>154</v>
      </c>
      <c r="C253" s="150"/>
      <c r="D253" s="151"/>
      <c r="E253" s="259"/>
      <c r="F253" s="152"/>
      <c r="G253" s="164"/>
      <c r="H253" s="164"/>
      <c r="I253" s="164"/>
      <c r="J253" s="164"/>
      <c r="K253" s="164"/>
      <c r="L253" s="164"/>
      <c r="M253" s="164"/>
      <c r="N253" s="164"/>
      <c r="O253" s="164"/>
      <c r="P253" s="164"/>
      <c r="Q253" s="164"/>
      <c r="R253" s="164"/>
      <c r="S253" s="164"/>
      <c r="T253" s="164"/>
      <c r="U253" s="164"/>
      <c r="V253" s="164"/>
      <c r="W253" s="164"/>
    </row>
    <row r="254" spans="1:23" s="181" customFormat="1" ht="24">
      <c r="A254" s="38" t="s">
        <v>52</v>
      </c>
      <c r="B254" s="164" t="s">
        <v>210</v>
      </c>
      <c r="C254" s="150" t="s">
        <v>34</v>
      </c>
      <c r="D254" s="151">
        <v>1</v>
      </c>
      <c r="E254" s="197"/>
      <c r="F254" s="152">
        <f>E254*D254</f>
        <v>0</v>
      </c>
      <c r="G254" s="164"/>
      <c r="H254" s="164"/>
      <c r="I254" s="164"/>
      <c r="J254" s="164"/>
      <c r="K254" s="164"/>
      <c r="L254" s="164"/>
      <c r="M254" s="164"/>
      <c r="N254" s="164"/>
      <c r="O254" s="164"/>
      <c r="P254" s="164"/>
      <c r="Q254" s="164"/>
      <c r="R254" s="164"/>
      <c r="S254" s="164"/>
      <c r="T254" s="164"/>
      <c r="U254" s="164"/>
      <c r="V254" s="164"/>
      <c r="W254" s="164"/>
    </row>
    <row r="255" spans="1:23" s="181" customFormat="1" ht="24">
      <c r="A255" s="38" t="s">
        <v>53</v>
      </c>
      <c r="B255" s="164" t="s">
        <v>244</v>
      </c>
      <c r="C255" s="150" t="s">
        <v>34</v>
      </c>
      <c r="D255" s="151">
        <v>1</v>
      </c>
      <c r="E255" s="197"/>
      <c r="F255" s="152">
        <f>E255*D255</f>
        <v>0</v>
      </c>
      <c r="G255" s="164"/>
      <c r="H255" s="164"/>
      <c r="I255" s="164"/>
      <c r="J255" s="164"/>
      <c r="K255" s="164"/>
      <c r="L255" s="164"/>
      <c r="M255" s="164"/>
      <c r="N255" s="164"/>
      <c r="O255" s="164"/>
      <c r="P255" s="164"/>
      <c r="Q255" s="164"/>
      <c r="R255" s="164"/>
      <c r="S255" s="164"/>
      <c r="T255" s="164"/>
      <c r="U255" s="164"/>
      <c r="V255" s="164"/>
      <c r="W255" s="164"/>
    </row>
    <row r="256" spans="1:23" s="181" customFormat="1" ht="24">
      <c r="A256" s="38" t="s">
        <v>54</v>
      </c>
      <c r="B256" s="164" t="s">
        <v>247</v>
      </c>
      <c r="C256" s="150" t="s">
        <v>34</v>
      </c>
      <c r="D256" s="151">
        <v>1</v>
      </c>
      <c r="E256" s="197"/>
      <c r="F256" s="152">
        <f>E256*D256</f>
        <v>0</v>
      </c>
      <c r="G256" s="164"/>
      <c r="H256" s="164"/>
      <c r="I256" s="164"/>
      <c r="J256" s="164"/>
      <c r="K256" s="164"/>
      <c r="L256" s="164"/>
      <c r="M256" s="164"/>
      <c r="N256" s="164"/>
      <c r="O256" s="164"/>
      <c r="P256" s="164"/>
      <c r="Q256" s="164"/>
      <c r="R256" s="164"/>
      <c r="S256" s="164"/>
      <c r="T256" s="164"/>
      <c r="U256" s="164"/>
      <c r="V256" s="164"/>
      <c r="W256" s="164"/>
    </row>
    <row r="257" spans="1:23" s="181" customFormat="1" ht="24">
      <c r="A257" s="38" t="s">
        <v>55</v>
      </c>
      <c r="B257" s="164" t="s">
        <v>246</v>
      </c>
      <c r="C257" s="150" t="s">
        <v>34</v>
      </c>
      <c r="D257" s="151">
        <v>1</v>
      </c>
      <c r="E257" s="197"/>
      <c r="F257" s="152">
        <f>E257*D257</f>
        <v>0</v>
      </c>
      <c r="G257" s="164"/>
      <c r="H257" s="164"/>
      <c r="I257" s="164"/>
      <c r="J257" s="164"/>
      <c r="K257" s="164"/>
      <c r="L257" s="164"/>
      <c r="M257" s="164"/>
      <c r="N257" s="164"/>
      <c r="O257" s="164"/>
      <c r="P257" s="164"/>
      <c r="Q257" s="164"/>
      <c r="R257" s="164"/>
      <c r="S257" s="164"/>
      <c r="T257" s="164"/>
      <c r="U257" s="164"/>
      <c r="V257" s="164"/>
      <c r="W257" s="164"/>
    </row>
    <row r="258" spans="1:23" s="181" customFormat="1" ht="24">
      <c r="A258" s="38" t="s">
        <v>56</v>
      </c>
      <c r="B258" s="164" t="s">
        <v>248</v>
      </c>
      <c r="C258" s="150" t="s">
        <v>34</v>
      </c>
      <c r="D258" s="151">
        <v>1</v>
      </c>
      <c r="E258" s="197"/>
      <c r="F258" s="152">
        <f>E258*D258</f>
        <v>0</v>
      </c>
      <c r="G258" s="164"/>
      <c r="H258" s="164"/>
      <c r="I258" s="164"/>
      <c r="J258" s="164"/>
      <c r="K258" s="164"/>
      <c r="L258" s="164"/>
      <c r="M258" s="164"/>
      <c r="N258" s="164"/>
      <c r="O258" s="164"/>
      <c r="P258" s="164"/>
      <c r="Q258" s="164"/>
      <c r="R258" s="164"/>
      <c r="S258" s="164"/>
      <c r="T258" s="164"/>
      <c r="U258" s="164"/>
      <c r="V258" s="164"/>
      <c r="W258" s="164"/>
    </row>
    <row r="259" spans="1:23" s="181" customFormat="1" ht="12.75">
      <c r="A259" s="38"/>
      <c r="B259" s="164"/>
      <c r="C259" s="150"/>
      <c r="D259" s="151"/>
      <c r="E259" s="203"/>
      <c r="F259" s="152"/>
      <c r="G259" s="164"/>
      <c r="H259" s="164"/>
      <c r="I259" s="164"/>
      <c r="J259" s="164"/>
      <c r="K259" s="164"/>
      <c r="L259" s="164"/>
      <c r="M259" s="164"/>
      <c r="N259" s="164"/>
      <c r="O259" s="164"/>
      <c r="P259" s="164"/>
      <c r="Q259" s="164"/>
      <c r="R259" s="164"/>
      <c r="S259" s="164"/>
      <c r="T259" s="164"/>
      <c r="U259" s="164"/>
      <c r="V259" s="164"/>
      <c r="W259" s="164"/>
    </row>
    <row r="260" spans="1:23" s="73" customFormat="1" ht="60">
      <c r="A260" s="38">
        <f>MAX(A$1:$B259)+1</f>
        <v>64</v>
      </c>
      <c r="B260" s="164" t="s">
        <v>156</v>
      </c>
      <c r="E260" s="262"/>
      <c r="G260" s="164"/>
      <c r="H260" s="164"/>
      <c r="I260" s="164"/>
      <c r="J260" s="164"/>
      <c r="K260" s="164"/>
      <c r="L260" s="164"/>
      <c r="M260" s="164"/>
      <c r="N260" s="164"/>
      <c r="O260" s="164"/>
      <c r="P260" s="164"/>
      <c r="Q260" s="164"/>
      <c r="R260" s="164"/>
      <c r="S260" s="164"/>
      <c r="T260" s="164"/>
      <c r="U260" s="164"/>
      <c r="V260" s="164"/>
      <c r="W260" s="164"/>
    </row>
    <row r="261" spans="1:23" s="181" customFormat="1" ht="24">
      <c r="A261" s="38"/>
      <c r="B261" s="195" t="s">
        <v>250</v>
      </c>
      <c r="C261" s="150" t="s">
        <v>48</v>
      </c>
      <c r="D261" s="151">
        <v>760</v>
      </c>
      <c r="E261" s="197"/>
      <c r="F261" s="152">
        <f>E261*D261</f>
        <v>0</v>
      </c>
      <c r="G261" s="164"/>
      <c r="H261" s="202"/>
      <c r="I261" s="164"/>
      <c r="J261" s="164"/>
      <c r="K261" s="164"/>
      <c r="L261" s="164"/>
      <c r="M261" s="164"/>
      <c r="N261" s="164"/>
      <c r="O261" s="164"/>
      <c r="P261" s="164"/>
      <c r="Q261" s="164"/>
      <c r="R261" s="164"/>
      <c r="S261" s="164"/>
      <c r="T261" s="164"/>
      <c r="U261" s="164"/>
      <c r="V261" s="164"/>
      <c r="W261" s="164"/>
    </row>
    <row r="262" spans="1:23" s="181" customFormat="1" ht="12.75">
      <c r="A262" s="38"/>
      <c r="B262" s="195" t="s">
        <v>249</v>
      </c>
      <c r="C262" s="150" t="s">
        <v>48</v>
      </c>
      <c r="D262" s="151">
        <v>1520</v>
      </c>
      <c r="E262" s="197"/>
      <c r="F262" s="152">
        <f>E262*D262</f>
        <v>0</v>
      </c>
      <c r="G262" s="164"/>
      <c r="H262" s="164"/>
      <c r="I262" s="164"/>
      <c r="J262" s="164"/>
      <c r="K262" s="164"/>
      <c r="L262" s="164"/>
      <c r="M262" s="164"/>
      <c r="N262" s="164"/>
      <c r="O262" s="164"/>
      <c r="P262" s="164"/>
      <c r="Q262" s="164"/>
      <c r="R262" s="164"/>
      <c r="S262" s="164"/>
      <c r="T262" s="164"/>
      <c r="U262" s="164"/>
      <c r="V262" s="164"/>
      <c r="W262" s="164"/>
    </row>
    <row r="263" spans="1:23" s="181" customFormat="1" ht="12.75">
      <c r="A263" s="38"/>
      <c r="B263" s="164"/>
      <c r="C263" s="150"/>
      <c r="D263" s="151"/>
      <c r="E263" s="259"/>
      <c r="F263" s="152"/>
      <c r="G263" s="164"/>
      <c r="H263" s="164"/>
      <c r="I263" s="164"/>
      <c r="J263" s="164"/>
      <c r="K263" s="164"/>
      <c r="L263" s="164"/>
      <c r="M263" s="164"/>
      <c r="N263" s="164"/>
      <c r="O263" s="164"/>
      <c r="P263" s="164"/>
      <c r="Q263" s="164"/>
      <c r="R263" s="164"/>
      <c r="S263" s="164"/>
      <c r="T263" s="164"/>
      <c r="U263" s="164"/>
      <c r="V263" s="164"/>
      <c r="W263" s="164"/>
    </row>
    <row r="264" spans="1:23" s="73" customFormat="1" ht="36">
      <c r="A264" s="38">
        <f>MAX(A$1:$B261)+1</f>
        <v>65</v>
      </c>
      <c r="B264" s="164" t="s">
        <v>251</v>
      </c>
      <c r="C264" s="150" t="s">
        <v>48</v>
      </c>
      <c r="D264" s="151">
        <v>760</v>
      </c>
      <c r="E264" s="197"/>
      <c r="F264" s="152">
        <f>E264*D264</f>
        <v>0</v>
      </c>
      <c r="G264" s="164"/>
      <c r="H264" s="164"/>
      <c r="I264" s="164"/>
      <c r="J264" s="164"/>
      <c r="K264" s="164"/>
      <c r="L264" s="164"/>
      <c r="M264" s="164"/>
      <c r="N264" s="164"/>
      <c r="O264" s="164"/>
      <c r="P264" s="164"/>
      <c r="Q264" s="164"/>
      <c r="R264" s="164"/>
      <c r="S264" s="164"/>
      <c r="T264" s="164"/>
      <c r="U264" s="164"/>
      <c r="V264" s="164"/>
      <c r="W264" s="164"/>
    </row>
    <row r="265" spans="1:23" s="73" customFormat="1" ht="12.75">
      <c r="A265" s="38"/>
      <c r="B265" s="164"/>
      <c r="C265" s="150"/>
      <c r="D265" s="151"/>
      <c r="E265" s="259"/>
      <c r="F265" s="152"/>
      <c r="G265" s="164"/>
      <c r="H265" s="164"/>
      <c r="I265" s="164"/>
      <c r="J265" s="164"/>
      <c r="K265" s="164"/>
      <c r="L265" s="164"/>
      <c r="M265" s="164"/>
      <c r="N265" s="164"/>
      <c r="O265" s="164"/>
      <c r="P265" s="164"/>
      <c r="Q265" s="164"/>
      <c r="R265" s="164"/>
      <c r="S265" s="164"/>
      <c r="T265" s="164"/>
      <c r="U265" s="164"/>
      <c r="V265" s="164"/>
      <c r="W265" s="164"/>
    </row>
    <row r="266" spans="1:23" s="73" customFormat="1" ht="72">
      <c r="A266" s="38">
        <f>MAX(A$1:$A265)+1</f>
        <v>66</v>
      </c>
      <c r="B266" s="164" t="s">
        <v>161</v>
      </c>
      <c r="E266" s="262"/>
      <c r="G266" s="164"/>
      <c r="H266" s="164"/>
      <c r="I266" s="164"/>
      <c r="J266" s="164"/>
      <c r="K266" s="164"/>
      <c r="L266" s="164"/>
      <c r="M266" s="164"/>
      <c r="N266" s="164"/>
      <c r="O266" s="164"/>
      <c r="P266" s="164"/>
      <c r="Q266" s="164"/>
      <c r="R266" s="164"/>
      <c r="S266" s="164"/>
      <c r="T266" s="164"/>
      <c r="U266" s="164"/>
      <c r="V266" s="164"/>
      <c r="W266" s="164"/>
    </row>
    <row r="267" spans="1:23" s="73" customFormat="1" ht="36">
      <c r="A267" s="38"/>
      <c r="B267" s="195" t="s">
        <v>252</v>
      </c>
      <c r="C267" s="150" t="s">
        <v>51</v>
      </c>
      <c r="D267" s="151">
        <v>23</v>
      </c>
      <c r="E267" s="197"/>
      <c r="F267" s="152">
        <f>E267*D267</f>
        <v>0</v>
      </c>
      <c r="G267" s="164"/>
      <c r="H267" s="164"/>
      <c r="I267" s="164"/>
      <c r="J267" s="164"/>
      <c r="K267" s="164"/>
      <c r="L267" s="164"/>
      <c r="M267" s="164"/>
      <c r="N267" s="164"/>
      <c r="O267" s="164"/>
      <c r="P267" s="164"/>
      <c r="Q267" s="164"/>
      <c r="R267" s="164"/>
      <c r="S267" s="164"/>
      <c r="T267" s="164"/>
      <c r="U267" s="164"/>
      <c r="V267" s="164"/>
      <c r="W267" s="164"/>
    </row>
    <row r="268" spans="1:23" s="73" customFormat="1" ht="36">
      <c r="A268" s="38"/>
      <c r="B268" s="195" t="s">
        <v>253</v>
      </c>
      <c r="C268" s="150" t="s">
        <v>51</v>
      </c>
      <c r="D268" s="151">
        <v>142</v>
      </c>
      <c r="E268" s="197"/>
      <c r="F268" s="152">
        <f>E268*D268</f>
        <v>0</v>
      </c>
      <c r="G268" s="164"/>
      <c r="H268" s="164"/>
      <c r="I268" s="164"/>
      <c r="J268" s="164"/>
      <c r="K268" s="164"/>
      <c r="L268" s="164"/>
      <c r="M268" s="164"/>
      <c r="N268" s="164"/>
      <c r="O268" s="164"/>
      <c r="P268" s="164"/>
      <c r="Q268" s="164"/>
      <c r="R268" s="164"/>
      <c r="S268" s="164"/>
      <c r="T268" s="164"/>
      <c r="U268" s="164"/>
      <c r="V268" s="164"/>
      <c r="W268" s="164"/>
    </row>
    <row r="269" spans="1:23" s="73" customFormat="1" ht="12.75">
      <c r="A269" s="38"/>
      <c r="B269" s="170"/>
      <c r="C269" s="150"/>
      <c r="D269" s="151"/>
      <c r="E269" s="259"/>
      <c r="F269" s="152"/>
      <c r="G269" s="164"/>
      <c r="H269" s="164"/>
      <c r="I269" s="164"/>
      <c r="J269" s="164"/>
      <c r="K269" s="164"/>
      <c r="L269" s="164"/>
      <c r="M269" s="164"/>
      <c r="N269" s="164"/>
      <c r="O269" s="164"/>
      <c r="P269" s="164"/>
      <c r="Q269" s="164"/>
      <c r="R269" s="164"/>
      <c r="S269" s="164"/>
      <c r="T269" s="164"/>
      <c r="U269" s="164"/>
      <c r="V269" s="164"/>
      <c r="W269" s="164"/>
    </row>
    <row r="270" spans="1:23" s="73" customFormat="1" ht="48">
      <c r="A270" s="38">
        <f>MAX(A$1:$A269)+1</f>
        <v>67</v>
      </c>
      <c r="B270" s="195" t="s">
        <v>159</v>
      </c>
      <c r="C270" s="150"/>
      <c r="D270" s="151"/>
      <c r="E270" s="259"/>
      <c r="F270" s="152"/>
      <c r="G270" s="164"/>
      <c r="H270" s="164"/>
      <c r="I270" s="164"/>
      <c r="J270" s="164"/>
      <c r="K270" s="164"/>
      <c r="L270" s="164"/>
      <c r="M270" s="164"/>
      <c r="N270" s="164"/>
      <c r="O270" s="164"/>
      <c r="P270" s="164"/>
      <c r="Q270" s="164"/>
      <c r="R270" s="164"/>
      <c r="S270" s="164"/>
      <c r="T270" s="164"/>
      <c r="U270" s="164"/>
      <c r="V270" s="164"/>
      <c r="W270" s="164"/>
    </row>
    <row r="271" spans="1:23" s="73" customFormat="1" ht="36">
      <c r="A271" s="38"/>
      <c r="B271" s="195" t="s">
        <v>160</v>
      </c>
      <c r="C271" s="150" t="s">
        <v>48</v>
      </c>
      <c r="D271" s="151">
        <v>3</v>
      </c>
      <c r="E271" s="197"/>
      <c r="F271" s="152">
        <f>E271*D271</f>
        <v>0</v>
      </c>
      <c r="G271" s="164"/>
      <c r="H271" s="164"/>
      <c r="I271" s="164"/>
      <c r="J271" s="164"/>
      <c r="K271" s="164"/>
      <c r="L271" s="164"/>
      <c r="M271" s="164"/>
      <c r="N271" s="164"/>
      <c r="O271" s="164"/>
      <c r="P271" s="164"/>
      <c r="Q271" s="164"/>
      <c r="R271" s="164"/>
      <c r="S271" s="164"/>
      <c r="T271" s="164"/>
      <c r="U271" s="164"/>
      <c r="V271" s="164"/>
      <c r="W271" s="164"/>
    </row>
    <row r="272" spans="1:23" s="73" customFormat="1" ht="13.5" thickBot="1">
      <c r="A272" s="38"/>
      <c r="B272" s="195"/>
      <c r="C272" s="150"/>
      <c r="D272" s="151"/>
      <c r="E272" s="259"/>
      <c r="F272" s="152"/>
      <c r="G272" s="164"/>
      <c r="H272" s="164"/>
      <c r="I272" s="164"/>
      <c r="J272" s="164"/>
      <c r="K272" s="164"/>
      <c r="L272" s="164"/>
      <c r="M272" s="164"/>
      <c r="N272" s="164"/>
      <c r="O272" s="164"/>
      <c r="P272" s="164"/>
      <c r="Q272" s="164"/>
      <c r="R272" s="164"/>
      <c r="S272" s="164"/>
      <c r="T272" s="164"/>
      <c r="U272" s="164"/>
      <c r="V272" s="164"/>
      <c r="W272" s="164"/>
    </row>
    <row r="273" spans="1:23" s="49" customFormat="1" ht="27" thickTop="1" thickBot="1">
      <c r="A273" s="98"/>
      <c r="B273" s="104" t="str">
        <f>+CONCATENATE("REKAPITULACIJA - ",B235)</f>
        <v>REKAPITULACIJA - B2.10. PROMETNA OPREMA - PLOČNIK IN KOL.STEZA</v>
      </c>
      <c r="C273" s="105"/>
      <c r="D273" s="79"/>
      <c r="E273" s="263"/>
      <c r="F273" s="94">
        <f>SUM(F235:F272)</f>
        <v>0</v>
      </c>
      <c r="G273" s="164"/>
      <c r="H273" s="164"/>
      <c r="I273" s="164"/>
      <c r="J273" s="164"/>
      <c r="K273" s="164"/>
      <c r="L273" s="164"/>
      <c r="M273" s="164"/>
      <c r="N273" s="164"/>
      <c r="O273" s="164"/>
      <c r="P273" s="164"/>
      <c r="Q273" s="164"/>
      <c r="R273" s="164"/>
      <c r="S273" s="164"/>
      <c r="T273" s="164"/>
      <c r="U273" s="164"/>
      <c r="V273" s="164"/>
      <c r="W273" s="164"/>
    </row>
    <row r="274" spans="1:23" s="74" customFormat="1" ht="13.5" thickTop="1">
      <c r="A274" s="42"/>
      <c r="B274" s="99"/>
      <c r="C274" s="150"/>
      <c r="D274" s="151"/>
      <c r="E274" s="259"/>
      <c r="F274" s="155"/>
      <c r="G274" s="164"/>
      <c r="H274" s="164"/>
      <c r="I274" s="164"/>
      <c r="J274" s="164"/>
      <c r="K274" s="164"/>
      <c r="L274" s="164"/>
      <c r="M274" s="164"/>
      <c r="N274" s="164"/>
      <c r="O274" s="164"/>
      <c r="P274" s="164"/>
      <c r="Q274" s="164"/>
      <c r="R274" s="164"/>
      <c r="S274" s="164"/>
      <c r="T274" s="164"/>
      <c r="U274" s="164"/>
      <c r="V274" s="164"/>
      <c r="W274" s="164"/>
    </row>
    <row r="275" spans="1:23" s="73" customFormat="1" ht="12.75">
      <c r="A275" s="38" t="s">
        <v>6</v>
      </c>
      <c r="B275" s="178" t="s">
        <v>314</v>
      </c>
      <c r="C275" s="150" t="s">
        <v>1</v>
      </c>
      <c r="D275" s="151" t="s">
        <v>6</v>
      </c>
      <c r="E275" s="259" t="s">
        <v>1</v>
      </c>
      <c r="F275" s="155"/>
      <c r="G275" s="164"/>
      <c r="H275" s="164"/>
      <c r="I275" s="164"/>
      <c r="J275" s="164"/>
      <c r="K275" s="164"/>
      <c r="L275" s="164"/>
      <c r="M275" s="164"/>
      <c r="N275" s="164"/>
      <c r="O275" s="164"/>
      <c r="P275" s="164"/>
      <c r="Q275" s="164"/>
      <c r="R275" s="164"/>
      <c r="S275" s="164"/>
      <c r="T275" s="164"/>
      <c r="U275" s="164"/>
      <c r="V275" s="164"/>
      <c r="W275" s="164"/>
    </row>
    <row r="276" spans="1:23" s="73" customFormat="1" ht="12.75">
      <c r="A276" s="38"/>
      <c r="B276" s="178"/>
      <c r="C276" s="150"/>
      <c r="D276" s="151"/>
      <c r="E276" s="259"/>
      <c r="F276" s="155"/>
      <c r="G276" s="164"/>
      <c r="H276" s="164"/>
      <c r="I276" s="164"/>
      <c r="J276" s="164"/>
      <c r="K276" s="164"/>
      <c r="L276" s="164"/>
      <c r="M276" s="164"/>
      <c r="N276" s="164"/>
      <c r="O276" s="164"/>
      <c r="P276" s="164"/>
      <c r="Q276" s="164"/>
      <c r="R276" s="164"/>
      <c r="S276" s="164"/>
      <c r="T276" s="164"/>
      <c r="U276" s="164"/>
      <c r="V276" s="164"/>
      <c r="W276" s="164"/>
    </row>
    <row r="277" spans="1:23" s="73" customFormat="1" ht="96">
      <c r="A277" s="38">
        <f>MAX(A$275:$A276)+1</f>
        <v>1</v>
      </c>
      <c r="B277" s="212" t="s">
        <v>205</v>
      </c>
      <c r="C277" s="150" t="s">
        <v>8</v>
      </c>
      <c r="D277" s="151">
        <v>1</v>
      </c>
      <c r="E277" s="197"/>
      <c r="F277" s="152">
        <f>E277*D277</f>
        <v>0</v>
      </c>
      <c r="G277" s="164"/>
      <c r="H277" s="164"/>
      <c r="I277" s="164"/>
      <c r="J277" s="164"/>
      <c r="K277" s="164"/>
      <c r="L277" s="164"/>
      <c r="M277" s="164"/>
      <c r="N277" s="164"/>
      <c r="O277" s="164"/>
      <c r="P277" s="164"/>
      <c r="Q277" s="164"/>
      <c r="R277" s="164"/>
      <c r="S277" s="164"/>
      <c r="T277" s="164"/>
      <c r="U277" s="164"/>
      <c r="V277" s="164"/>
      <c r="W277" s="164"/>
    </row>
    <row r="278" spans="1:23" s="74" customFormat="1" ht="12.75">
      <c r="A278" s="175" t="s">
        <v>6</v>
      </c>
      <c r="B278" s="176"/>
      <c r="C278" s="177"/>
      <c r="D278" s="177"/>
      <c r="E278" s="264"/>
      <c r="F278" s="177"/>
      <c r="G278" s="164"/>
      <c r="H278" s="164"/>
      <c r="I278" s="164"/>
      <c r="J278" s="164"/>
      <c r="K278" s="164"/>
      <c r="L278" s="164"/>
      <c r="M278" s="164"/>
      <c r="N278" s="164"/>
      <c r="O278" s="164"/>
      <c r="P278" s="164"/>
      <c r="Q278" s="164"/>
      <c r="R278" s="164"/>
      <c r="S278" s="164"/>
      <c r="T278" s="164"/>
      <c r="U278" s="164"/>
      <c r="V278" s="164"/>
      <c r="W278" s="164"/>
    </row>
    <row r="279" spans="1:23" s="73" customFormat="1" ht="24">
      <c r="A279" s="38">
        <f>MAX(A$275:$A278)+1</f>
        <v>2</v>
      </c>
      <c r="B279" s="164" t="s">
        <v>150</v>
      </c>
      <c r="C279" s="150" t="s">
        <v>34</v>
      </c>
      <c r="D279" s="151">
        <v>7</v>
      </c>
      <c r="E279" s="197"/>
      <c r="F279" s="152">
        <f>E279*D279</f>
        <v>0</v>
      </c>
      <c r="G279" s="164"/>
      <c r="H279" s="164"/>
      <c r="I279" s="164"/>
      <c r="J279" s="164"/>
      <c r="K279" s="164"/>
      <c r="L279" s="164"/>
      <c r="M279" s="164"/>
      <c r="N279" s="164"/>
      <c r="O279" s="164"/>
      <c r="P279" s="164"/>
      <c r="Q279" s="164"/>
      <c r="R279" s="164"/>
      <c r="S279" s="164"/>
      <c r="T279" s="164"/>
      <c r="U279" s="164"/>
      <c r="V279" s="164"/>
      <c r="W279" s="164"/>
    </row>
    <row r="280" spans="1:23" s="181" customFormat="1" ht="12.75">
      <c r="A280" s="38"/>
      <c r="B280" s="164"/>
      <c r="C280" s="150"/>
      <c r="D280" s="151"/>
      <c r="E280" s="259"/>
      <c r="F280" s="152"/>
      <c r="G280" s="164"/>
      <c r="H280" s="164"/>
      <c r="I280" s="164"/>
      <c r="J280" s="164"/>
      <c r="K280" s="164"/>
      <c r="L280" s="164"/>
      <c r="M280" s="164"/>
      <c r="N280" s="164"/>
      <c r="O280" s="164"/>
      <c r="P280" s="164"/>
      <c r="Q280" s="164"/>
      <c r="R280" s="164"/>
      <c r="S280" s="164"/>
      <c r="T280" s="164"/>
      <c r="U280" s="164"/>
      <c r="V280" s="164"/>
      <c r="W280" s="164"/>
    </row>
    <row r="281" spans="1:23" s="73" customFormat="1" ht="36">
      <c r="A281" s="38">
        <f>MAX(A$275:$A280)+1</f>
        <v>3</v>
      </c>
      <c r="B281" s="164" t="s">
        <v>151</v>
      </c>
      <c r="C281" s="150"/>
      <c r="D281" s="151"/>
      <c r="E281" s="259"/>
      <c r="F281" s="152"/>
      <c r="G281" s="164"/>
      <c r="H281" s="164"/>
      <c r="I281" s="164"/>
      <c r="J281" s="164"/>
      <c r="K281" s="164"/>
      <c r="L281" s="164"/>
      <c r="M281" s="164"/>
      <c r="N281" s="164"/>
      <c r="O281" s="164"/>
      <c r="P281" s="164"/>
      <c r="Q281" s="164"/>
      <c r="R281" s="164"/>
      <c r="S281" s="164"/>
      <c r="T281" s="164"/>
      <c r="U281" s="164"/>
      <c r="V281" s="164"/>
      <c r="W281" s="164"/>
    </row>
    <row r="282" spans="1:23" s="73" customFormat="1" ht="12.75">
      <c r="A282" s="38" t="s">
        <v>52</v>
      </c>
      <c r="B282" s="164" t="s">
        <v>152</v>
      </c>
      <c r="C282" s="150" t="s">
        <v>34</v>
      </c>
      <c r="D282" s="151">
        <v>8</v>
      </c>
      <c r="E282" s="197"/>
      <c r="F282" s="152">
        <f>E282*D282</f>
        <v>0</v>
      </c>
      <c r="G282" s="164"/>
      <c r="H282" s="164"/>
      <c r="I282" s="164"/>
      <c r="J282" s="164"/>
      <c r="K282" s="164"/>
      <c r="L282" s="164"/>
      <c r="M282" s="164"/>
      <c r="N282" s="164"/>
      <c r="O282" s="164"/>
      <c r="P282" s="164"/>
      <c r="Q282" s="164"/>
      <c r="R282" s="164"/>
      <c r="S282" s="164"/>
      <c r="T282" s="164"/>
      <c r="U282" s="164"/>
      <c r="V282" s="164"/>
      <c r="W282" s="164"/>
    </row>
    <row r="283" spans="1:23" s="181" customFormat="1" ht="12.75">
      <c r="A283" s="38"/>
      <c r="B283" s="164"/>
      <c r="C283" s="150"/>
      <c r="D283" s="151"/>
      <c r="E283" s="259"/>
      <c r="F283" s="152"/>
      <c r="G283" s="164"/>
      <c r="H283" s="164"/>
      <c r="I283" s="164"/>
      <c r="J283" s="164"/>
      <c r="K283" s="164"/>
      <c r="L283" s="164"/>
      <c r="M283" s="164"/>
      <c r="N283" s="164"/>
      <c r="O283" s="164"/>
      <c r="P283" s="164"/>
      <c r="Q283" s="164"/>
      <c r="R283" s="164"/>
      <c r="S283" s="164"/>
      <c r="T283" s="164"/>
      <c r="U283" s="164"/>
      <c r="V283" s="164"/>
      <c r="W283" s="164"/>
    </row>
    <row r="284" spans="1:23" s="73" customFormat="1" ht="24">
      <c r="A284" s="38">
        <f>MAX(A$275:$B283)+1</f>
        <v>4</v>
      </c>
      <c r="B284" s="164" t="s">
        <v>153</v>
      </c>
      <c r="C284" s="150"/>
      <c r="D284" s="151"/>
      <c r="E284" s="259"/>
      <c r="F284" s="152"/>
      <c r="G284" s="164"/>
      <c r="H284" s="164"/>
      <c r="I284" s="164"/>
      <c r="J284" s="164"/>
      <c r="K284" s="164"/>
      <c r="L284" s="164"/>
      <c r="M284" s="164"/>
      <c r="N284" s="164"/>
      <c r="O284" s="164"/>
      <c r="P284" s="164"/>
      <c r="Q284" s="164"/>
      <c r="R284" s="164"/>
      <c r="S284" s="164"/>
      <c r="T284" s="164"/>
      <c r="U284" s="164"/>
      <c r="V284" s="164"/>
      <c r="W284" s="164"/>
    </row>
    <row r="285" spans="1:23" s="181" customFormat="1" ht="24">
      <c r="A285" s="38" t="s">
        <v>52</v>
      </c>
      <c r="B285" s="164" t="s">
        <v>210</v>
      </c>
      <c r="C285" s="150" t="s">
        <v>34</v>
      </c>
      <c r="D285" s="151">
        <v>1</v>
      </c>
      <c r="E285" s="197"/>
      <c r="F285" s="152">
        <f t="shared" ref="F285:F290" si="1">E285*D285</f>
        <v>0</v>
      </c>
      <c r="G285" s="164"/>
      <c r="H285" s="164"/>
      <c r="I285" s="164"/>
      <c r="J285" s="164"/>
      <c r="K285" s="164"/>
      <c r="L285" s="164"/>
      <c r="M285" s="164"/>
      <c r="N285" s="164"/>
      <c r="O285" s="164"/>
      <c r="P285" s="164"/>
      <c r="Q285" s="164"/>
      <c r="R285" s="164"/>
      <c r="S285" s="164"/>
      <c r="T285" s="164"/>
      <c r="U285" s="164"/>
      <c r="V285" s="164"/>
      <c r="W285" s="164"/>
    </row>
    <row r="286" spans="1:23" s="181" customFormat="1" ht="24">
      <c r="A286" s="38" t="s">
        <v>53</v>
      </c>
      <c r="B286" s="164" t="s">
        <v>207</v>
      </c>
      <c r="C286" s="150" t="s">
        <v>34</v>
      </c>
      <c r="D286" s="151">
        <v>1</v>
      </c>
      <c r="E286" s="197"/>
      <c r="F286" s="152">
        <f t="shared" si="1"/>
        <v>0</v>
      </c>
      <c r="G286" s="164"/>
      <c r="H286" s="164"/>
      <c r="I286" s="164"/>
      <c r="J286" s="164"/>
      <c r="K286" s="164"/>
      <c r="L286" s="164"/>
      <c r="M286" s="164"/>
      <c r="N286" s="164"/>
      <c r="O286" s="164"/>
      <c r="P286" s="164"/>
      <c r="Q286" s="164"/>
      <c r="R286" s="164"/>
      <c r="S286" s="164"/>
      <c r="T286" s="164"/>
      <c r="U286" s="164"/>
      <c r="V286" s="164"/>
      <c r="W286" s="164"/>
    </row>
    <row r="287" spans="1:23" s="181" customFormat="1" ht="24">
      <c r="A287" s="38" t="s">
        <v>54</v>
      </c>
      <c r="B287" s="164" t="s">
        <v>208</v>
      </c>
      <c r="C287" s="150" t="s">
        <v>34</v>
      </c>
      <c r="D287" s="151">
        <v>1</v>
      </c>
      <c r="E287" s="197"/>
      <c r="F287" s="152">
        <f t="shared" si="1"/>
        <v>0</v>
      </c>
      <c r="G287" s="164"/>
      <c r="H287" s="164"/>
      <c r="I287" s="164"/>
      <c r="J287" s="164"/>
      <c r="K287" s="164"/>
      <c r="L287" s="164"/>
      <c r="M287" s="164"/>
      <c r="N287" s="164"/>
      <c r="O287" s="164"/>
      <c r="P287" s="164"/>
      <c r="Q287" s="164"/>
      <c r="R287" s="164"/>
      <c r="S287" s="164"/>
      <c r="T287" s="164"/>
      <c r="U287" s="164"/>
      <c r="V287" s="164"/>
      <c r="W287" s="164"/>
    </row>
    <row r="288" spans="1:23" s="181" customFormat="1" ht="24">
      <c r="A288" s="38" t="s">
        <v>55</v>
      </c>
      <c r="B288" s="164" t="s">
        <v>211</v>
      </c>
      <c r="C288" s="150" t="s">
        <v>34</v>
      </c>
      <c r="D288" s="151">
        <v>1</v>
      </c>
      <c r="E288" s="197"/>
      <c r="F288" s="152">
        <f t="shared" si="1"/>
        <v>0</v>
      </c>
      <c r="G288" s="164"/>
      <c r="H288" s="164"/>
      <c r="I288" s="164"/>
      <c r="J288" s="164"/>
      <c r="K288" s="164"/>
      <c r="L288" s="164"/>
      <c r="M288" s="164"/>
      <c r="N288" s="164"/>
      <c r="O288" s="164"/>
      <c r="P288" s="164"/>
      <c r="Q288" s="164"/>
      <c r="R288" s="164"/>
      <c r="S288" s="164"/>
      <c r="T288" s="164"/>
      <c r="U288" s="164"/>
      <c r="V288" s="164"/>
      <c r="W288" s="164"/>
    </row>
    <row r="289" spans="1:23" s="181" customFormat="1" ht="24">
      <c r="A289" s="38" t="s">
        <v>56</v>
      </c>
      <c r="B289" s="164" t="s">
        <v>212</v>
      </c>
      <c r="C289" s="150" t="s">
        <v>34</v>
      </c>
      <c r="D289" s="151">
        <v>1</v>
      </c>
      <c r="E289" s="197"/>
      <c r="F289" s="152">
        <f t="shared" si="1"/>
        <v>0</v>
      </c>
      <c r="G289" s="164"/>
      <c r="H289" s="164"/>
      <c r="I289" s="164"/>
      <c r="J289" s="164"/>
      <c r="K289" s="164"/>
      <c r="L289" s="164"/>
      <c r="M289" s="164"/>
      <c r="N289" s="164"/>
      <c r="O289" s="164"/>
      <c r="P289" s="164"/>
      <c r="Q289" s="164"/>
      <c r="R289" s="164"/>
      <c r="S289" s="164"/>
      <c r="T289" s="164"/>
      <c r="U289" s="164"/>
      <c r="V289" s="164"/>
      <c r="W289" s="164"/>
    </row>
    <row r="290" spans="1:23" s="181" customFormat="1" ht="12.75">
      <c r="A290" s="38" t="s">
        <v>57</v>
      </c>
      <c r="B290" s="164" t="s">
        <v>209</v>
      </c>
      <c r="C290" s="150" t="s">
        <v>34</v>
      </c>
      <c r="D290" s="151">
        <v>1</v>
      </c>
      <c r="E290" s="197"/>
      <c r="F290" s="152">
        <f t="shared" si="1"/>
        <v>0</v>
      </c>
      <c r="G290" s="164"/>
      <c r="H290" s="164"/>
      <c r="I290" s="164"/>
      <c r="J290" s="164"/>
      <c r="K290" s="164"/>
      <c r="L290" s="164"/>
      <c r="M290" s="164"/>
      <c r="N290" s="164"/>
      <c r="O290" s="164"/>
      <c r="P290" s="164"/>
      <c r="Q290" s="164"/>
      <c r="R290" s="164"/>
      <c r="S290" s="164"/>
      <c r="T290" s="164"/>
      <c r="U290" s="164"/>
      <c r="V290" s="164"/>
      <c r="W290" s="164"/>
    </row>
    <row r="291" spans="1:23" s="181" customFormat="1" ht="12.75">
      <c r="A291" s="38"/>
      <c r="B291" s="164"/>
      <c r="C291" s="150"/>
      <c r="D291" s="151"/>
      <c r="E291" s="203"/>
      <c r="F291" s="152"/>
      <c r="G291" s="164"/>
      <c r="H291" s="164"/>
      <c r="I291" s="164"/>
      <c r="J291" s="164"/>
      <c r="K291" s="164"/>
      <c r="L291" s="164"/>
      <c r="M291" s="164"/>
      <c r="N291" s="164"/>
      <c r="O291" s="164"/>
      <c r="P291" s="164"/>
      <c r="Q291" s="164"/>
      <c r="R291" s="164"/>
      <c r="S291" s="164"/>
      <c r="T291" s="164"/>
      <c r="U291" s="164"/>
      <c r="V291" s="164"/>
      <c r="W291" s="164"/>
    </row>
    <row r="292" spans="1:23" s="181" customFormat="1" ht="12.75">
      <c r="A292" s="38">
        <f>MAX(A$275:$B291)+1</f>
        <v>5</v>
      </c>
      <c r="B292" s="164" t="s">
        <v>154</v>
      </c>
      <c r="C292" s="150"/>
      <c r="D292" s="151"/>
      <c r="E292" s="259"/>
      <c r="F292" s="152"/>
      <c r="G292" s="164"/>
      <c r="H292" s="164"/>
      <c r="I292" s="164"/>
      <c r="J292" s="164"/>
      <c r="K292" s="164"/>
      <c r="L292" s="164"/>
      <c r="M292" s="164"/>
      <c r="N292" s="164"/>
      <c r="O292" s="164"/>
      <c r="P292" s="164"/>
      <c r="Q292" s="164"/>
      <c r="R292" s="164"/>
      <c r="S292" s="164"/>
      <c r="T292" s="164"/>
      <c r="U292" s="164"/>
      <c r="V292" s="164"/>
      <c r="W292" s="164"/>
    </row>
    <row r="293" spans="1:23" s="181" customFormat="1" ht="24">
      <c r="A293" s="38" t="s">
        <v>52</v>
      </c>
      <c r="B293" s="164" t="s">
        <v>213</v>
      </c>
      <c r="C293" s="150" t="s">
        <v>34</v>
      </c>
      <c r="D293" s="151">
        <v>1</v>
      </c>
      <c r="E293" s="197"/>
      <c r="F293" s="152">
        <f>E293*D293</f>
        <v>0</v>
      </c>
      <c r="G293" s="164"/>
      <c r="H293" s="164"/>
      <c r="I293" s="164"/>
      <c r="J293" s="164"/>
      <c r="K293" s="164"/>
      <c r="L293" s="164"/>
      <c r="M293" s="164"/>
      <c r="N293" s="164"/>
      <c r="O293" s="164"/>
      <c r="P293" s="164"/>
      <c r="Q293" s="164"/>
      <c r="R293" s="164"/>
      <c r="S293" s="164"/>
      <c r="T293" s="164"/>
      <c r="U293" s="164"/>
      <c r="V293" s="164"/>
      <c r="W293" s="164"/>
    </row>
    <row r="294" spans="1:23" s="181" customFormat="1" ht="24">
      <c r="A294" s="38" t="s">
        <v>53</v>
      </c>
      <c r="B294" s="164" t="s">
        <v>211</v>
      </c>
      <c r="C294" s="150" t="s">
        <v>34</v>
      </c>
      <c r="D294" s="151">
        <v>1</v>
      </c>
      <c r="E294" s="197"/>
      <c r="F294" s="152">
        <f>E294*D294</f>
        <v>0</v>
      </c>
      <c r="G294" s="164"/>
      <c r="H294" s="164"/>
      <c r="I294" s="164"/>
      <c r="J294" s="164"/>
      <c r="K294" s="164"/>
      <c r="L294" s="164"/>
      <c r="M294" s="164"/>
      <c r="N294" s="164"/>
      <c r="O294" s="164"/>
      <c r="P294" s="164"/>
      <c r="Q294" s="164"/>
      <c r="R294" s="164"/>
      <c r="S294" s="164"/>
      <c r="T294" s="164"/>
      <c r="U294" s="164"/>
      <c r="V294" s="164"/>
      <c r="W294" s="164"/>
    </row>
    <row r="295" spans="1:23" s="181" customFormat="1" ht="12.75">
      <c r="A295" s="38"/>
      <c r="B295" s="164"/>
      <c r="C295" s="150"/>
      <c r="D295" s="151"/>
      <c r="E295" s="259"/>
      <c r="F295" s="152"/>
      <c r="G295" s="164"/>
      <c r="H295" s="164"/>
      <c r="I295" s="164"/>
      <c r="J295" s="164"/>
      <c r="K295" s="164"/>
      <c r="L295" s="164"/>
      <c r="M295" s="164"/>
      <c r="N295" s="164"/>
      <c r="O295" s="164"/>
      <c r="P295" s="164"/>
      <c r="Q295" s="164"/>
      <c r="R295" s="164"/>
      <c r="S295" s="164"/>
      <c r="T295" s="164"/>
      <c r="U295" s="164"/>
      <c r="V295" s="164"/>
      <c r="W295" s="164"/>
    </row>
    <row r="296" spans="1:23" s="73" customFormat="1" ht="60">
      <c r="A296" s="38">
        <f>MAX(A$275:$B295)+1</f>
        <v>6</v>
      </c>
      <c r="B296" s="164" t="s">
        <v>156</v>
      </c>
      <c r="E296" s="262"/>
      <c r="G296" s="164"/>
      <c r="H296" s="164"/>
      <c r="I296" s="164"/>
      <c r="J296" s="164"/>
      <c r="K296" s="164"/>
      <c r="L296" s="164"/>
      <c r="M296" s="164"/>
      <c r="N296" s="164"/>
      <c r="O296" s="164"/>
      <c r="P296" s="164"/>
      <c r="Q296" s="164"/>
      <c r="R296" s="164"/>
      <c r="S296" s="164"/>
      <c r="T296" s="164"/>
      <c r="U296" s="164"/>
      <c r="V296" s="164"/>
      <c r="W296" s="164"/>
    </row>
    <row r="297" spans="1:23" s="181" customFormat="1" ht="24">
      <c r="A297" s="38" t="s">
        <v>52</v>
      </c>
      <c r="B297" s="195" t="s">
        <v>214</v>
      </c>
      <c r="C297" s="150" t="s">
        <v>48</v>
      </c>
      <c r="D297" s="151">
        <v>860</v>
      </c>
      <c r="E297" s="197"/>
      <c r="F297" s="152">
        <f>E297*D297</f>
        <v>0</v>
      </c>
      <c r="G297" s="164"/>
      <c r="H297" s="164"/>
      <c r="I297" s="164"/>
      <c r="J297" s="164"/>
      <c r="K297" s="164"/>
      <c r="L297" s="164"/>
      <c r="M297" s="164"/>
      <c r="N297" s="164"/>
      <c r="O297" s="164"/>
      <c r="P297" s="164"/>
      <c r="Q297" s="164"/>
      <c r="R297" s="164"/>
      <c r="S297" s="164"/>
      <c r="T297" s="164"/>
      <c r="U297" s="164"/>
      <c r="V297" s="164"/>
      <c r="W297" s="164"/>
    </row>
    <row r="298" spans="1:23" s="181" customFormat="1" ht="12.75">
      <c r="A298" s="38" t="s">
        <v>53</v>
      </c>
      <c r="B298" s="195" t="s">
        <v>215</v>
      </c>
      <c r="C298" s="150" t="s">
        <v>48</v>
      </c>
      <c r="D298" s="151">
        <v>55</v>
      </c>
      <c r="E298" s="197"/>
      <c r="F298" s="152">
        <f>E298*D298</f>
        <v>0</v>
      </c>
      <c r="G298" s="164"/>
      <c r="H298" s="164"/>
      <c r="I298" s="164"/>
      <c r="J298" s="164"/>
      <c r="K298" s="164"/>
      <c r="L298" s="164"/>
      <c r="M298" s="164"/>
      <c r="N298" s="164"/>
      <c r="O298" s="164"/>
      <c r="P298" s="164"/>
      <c r="Q298" s="164"/>
      <c r="R298" s="164"/>
      <c r="S298" s="164"/>
      <c r="T298" s="164"/>
      <c r="U298" s="164"/>
      <c r="V298" s="164"/>
      <c r="W298" s="164"/>
    </row>
    <row r="299" spans="1:23" s="181" customFormat="1" ht="12.75">
      <c r="A299" s="38" t="s">
        <v>54</v>
      </c>
      <c r="B299" s="195" t="s">
        <v>216</v>
      </c>
      <c r="C299" s="150" t="s">
        <v>48</v>
      </c>
      <c r="D299" s="151">
        <v>17</v>
      </c>
      <c r="E299" s="197"/>
      <c r="F299" s="152">
        <f>E299*D299</f>
        <v>0</v>
      </c>
      <c r="G299" s="164"/>
      <c r="H299" s="164"/>
      <c r="I299" s="164"/>
      <c r="J299" s="164"/>
      <c r="K299" s="164"/>
      <c r="L299" s="164"/>
      <c r="M299" s="164"/>
      <c r="N299" s="164"/>
      <c r="O299" s="164"/>
      <c r="P299" s="164"/>
      <c r="Q299" s="164"/>
      <c r="R299" s="164"/>
      <c r="S299" s="164"/>
      <c r="T299" s="164"/>
      <c r="U299" s="164"/>
      <c r="V299" s="164"/>
      <c r="W299" s="164"/>
    </row>
    <row r="300" spans="1:23" s="181" customFormat="1" ht="12.75">
      <c r="A300" s="38"/>
      <c r="B300" s="164"/>
      <c r="C300" s="150"/>
      <c r="D300" s="151"/>
      <c r="E300" s="259"/>
      <c r="F300" s="152"/>
      <c r="G300" s="164"/>
      <c r="H300" s="164"/>
      <c r="I300" s="164"/>
      <c r="J300" s="164"/>
      <c r="K300" s="164"/>
      <c r="L300" s="164"/>
      <c r="M300" s="164"/>
      <c r="N300" s="164"/>
      <c r="O300" s="164"/>
      <c r="P300" s="164"/>
      <c r="Q300" s="164"/>
      <c r="R300" s="164"/>
      <c r="S300" s="164"/>
      <c r="T300" s="164"/>
      <c r="U300" s="164"/>
      <c r="V300" s="164"/>
      <c r="W300" s="164"/>
    </row>
    <row r="301" spans="1:23" s="73" customFormat="1" ht="36">
      <c r="A301" s="38">
        <f>MAX(A$275:$B297)+1</f>
        <v>7</v>
      </c>
      <c r="B301" s="164" t="s">
        <v>217</v>
      </c>
      <c r="C301" s="150" t="s">
        <v>48</v>
      </c>
      <c r="D301" s="151">
        <f>D297</f>
        <v>860</v>
      </c>
      <c r="E301" s="197"/>
      <c r="F301" s="152">
        <f>E301*D301</f>
        <v>0</v>
      </c>
      <c r="G301" s="164"/>
      <c r="H301" s="164"/>
      <c r="I301" s="164"/>
      <c r="J301" s="164"/>
      <c r="K301" s="164"/>
      <c r="L301" s="164"/>
      <c r="M301" s="164"/>
      <c r="N301" s="164"/>
      <c r="O301" s="164"/>
      <c r="P301" s="164"/>
      <c r="Q301" s="164"/>
      <c r="R301" s="164"/>
      <c r="S301" s="164"/>
      <c r="T301" s="164"/>
      <c r="U301" s="164"/>
      <c r="V301" s="164"/>
      <c r="W301" s="164"/>
    </row>
    <row r="302" spans="1:23" s="73" customFormat="1" ht="12.75">
      <c r="A302" s="38"/>
      <c r="B302" s="164"/>
      <c r="C302" s="150"/>
      <c r="D302" s="151"/>
      <c r="E302" s="259"/>
      <c r="F302" s="152"/>
      <c r="G302" s="164"/>
      <c r="H302" s="164"/>
      <c r="I302" s="164"/>
      <c r="J302" s="164"/>
      <c r="K302" s="164"/>
      <c r="L302" s="164"/>
      <c r="M302" s="164"/>
      <c r="N302" s="164"/>
      <c r="O302" s="164"/>
      <c r="P302" s="164"/>
      <c r="Q302" s="164"/>
      <c r="R302" s="164"/>
      <c r="S302" s="164"/>
      <c r="T302" s="164"/>
      <c r="U302" s="164"/>
      <c r="V302" s="164"/>
      <c r="W302" s="164"/>
    </row>
    <row r="303" spans="1:23" s="73" customFormat="1" ht="72">
      <c r="A303" s="38">
        <f>MAX(A$275:$A302)+1</f>
        <v>8</v>
      </c>
      <c r="B303" s="164" t="s">
        <v>155</v>
      </c>
      <c r="E303" s="262"/>
      <c r="G303" s="164"/>
      <c r="H303" s="164"/>
      <c r="I303" s="164"/>
      <c r="J303" s="164"/>
      <c r="K303" s="164"/>
      <c r="L303" s="164"/>
      <c r="M303" s="164"/>
      <c r="N303" s="164"/>
      <c r="O303" s="164"/>
      <c r="P303" s="164"/>
      <c r="Q303" s="164"/>
      <c r="R303" s="164"/>
      <c r="S303" s="164"/>
      <c r="T303" s="164"/>
      <c r="U303" s="164"/>
      <c r="V303" s="164"/>
      <c r="W303" s="164"/>
    </row>
    <row r="304" spans="1:23" s="73" customFormat="1" ht="12.75">
      <c r="A304" s="38"/>
      <c r="B304" s="195" t="s">
        <v>162</v>
      </c>
      <c r="C304" s="150" t="s">
        <v>51</v>
      </c>
      <c r="D304" s="151">
        <v>81</v>
      </c>
      <c r="E304" s="197"/>
      <c r="F304" s="152">
        <f>E304*D304</f>
        <v>0</v>
      </c>
      <c r="G304" s="164"/>
      <c r="H304" s="164"/>
      <c r="I304" s="164"/>
      <c r="J304" s="164"/>
      <c r="K304" s="164"/>
      <c r="L304" s="164"/>
      <c r="M304" s="164"/>
      <c r="N304" s="164"/>
      <c r="O304" s="164"/>
      <c r="P304" s="164"/>
      <c r="Q304" s="164"/>
      <c r="R304" s="164"/>
      <c r="S304" s="164"/>
      <c r="T304" s="164"/>
      <c r="U304" s="164"/>
      <c r="V304" s="164"/>
      <c r="W304" s="164"/>
    </row>
    <row r="305" spans="1:23" s="73" customFormat="1" ht="12.75">
      <c r="A305" s="38"/>
      <c r="B305" s="195"/>
      <c r="C305" s="150"/>
      <c r="D305" s="151"/>
      <c r="E305" s="203"/>
      <c r="F305" s="152"/>
      <c r="G305" s="164"/>
      <c r="H305" s="164"/>
      <c r="I305" s="164"/>
      <c r="J305" s="164"/>
      <c r="K305" s="164"/>
      <c r="L305" s="164"/>
      <c r="M305" s="164"/>
      <c r="N305" s="164"/>
      <c r="O305" s="164"/>
      <c r="P305" s="164"/>
      <c r="Q305" s="164"/>
      <c r="R305" s="164"/>
      <c r="S305" s="164"/>
      <c r="T305" s="164"/>
      <c r="U305" s="164"/>
      <c r="V305" s="164"/>
      <c r="W305" s="164"/>
    </row>
    <row r="306" spans="1:23" s="73" customFormat="1" ht="72">
      <c r="A306" s="38">
        <f>MAX(A$275:$A305)+1</f>
        <v>9</v>
      </c>
      <c r="B306" s="164" t="s">
        <v>275</v>
      </c>
      <c r="E306" s="262"/>
      <c r="G306" s="164"/>
      <c r="H306" s="164"/>
      <c r="I306" s="164"/>
      <c r="J306" s="164"/>
      <c r="K306" s="164"/>
      <c r="L306" s="164"/>
      <c r="M306" s="164"/>
      <c r="N306" s="164"/>
      <c r="O306" s="164"/>
      <c r="P306" s="164"/>
      <c r="Q306" s="164"/>
      <c r="R306" s="164"/>
      <c r="S306" s="164"/>
      <c r="T306" s="164"/>
      <c r="U306" s="164"/>
      <c r="V306" s="164"/>
      <c r="W306" s="164"/>
    </row>
    <row r="307" spans="1:23" s="73" customFormat="1" ht="24">
      <c r="A307" s="38"/>
      <c r="B307" s="195" t="s">
        <v>276</v>
      </c>
      <c r="C307" s="150" t="s">
        <v>51</v>
      </c>
      <c r="D307" s="151">
        <v>10</v>
      </c>
      <c r="E307" s="197"/>
      <c r="F307" s="152">
        <f>E307*D307</f>
        <v>0</v>
      </c>
      <c r="G307" s="164"/>
      <c r="H307" s="164"/>
      <c r="I307" s="164"/>
      <c r="J307" s="164"/>
      <c r="K307" s="164"/>
      <c r="L307" s="164"/>
      <c r="M307" s="164"/>
      <c r="N307" s="164"/>
      <c r="O307" s="164"/>
      <c r="P307" s="164"/>
      <c r="Q307" s="164"/>
      <c r="R307" s="164"/>
      <c r="S307" s="164"/>
      <c r="T307" s="164"/>
      <c r="U307" s="164"/>
      <c r="V307" s="164"/>
      <c r="W307" s="164"/>
    </row>
    <row r="308" spans="1:23" s="73" customFormat="1" ht="13.5" thickBot="1">
      <c r="A308" s="38"/>
      <c r="B308" s="195"/>
      <c r="C308" s="150"/>
      <c r="D308" s="151"/>
      <c r="E308" s="203"/>
      <c r="F308" s="152"/>
      <c r="G308" s="164"/>
      <c r="H308" s="164"/>
      <c r="I308" s="164"/>
      <c r="J308" s="164"/>
      <c r="K308" s="164"/>
      <c r="L308" s="164"/>
      <c r="M308" s="164"/>
      <c r="N308" s="164"/>
      <c r="O308" s="164"/>
      <c r="P308" s="164"/>
      <c r="Q308" s="164"/>
      <c r="R308" s="164"/>
      <c r="S308" s="164"/>
      <c r="T308" s="164"/>
      <c r="U308" s="164"/>
      <c r="V308" s="164"/>
      <c r="W308" s="164"/>
    </row>
    <row r="309" spans="1:23" s="49" customFormat="1" ht="27" thickTop="1" thickBot="1">
      <c r="A309" s="98"/>
      <c r="B309" s="104" t="str">
        <f>+CONCATENATE("REKAPITULACIJA - ",B275)</f>
        <v>REKAPITULACIJA - B2.11. PROMETNA OPREMA - CESTA</v>
      </c>
      <c r="C309" s="105"/>
      <c r="D309" s="79"/>
      <c r="E309" s="263"/>
      <c r="F309" s="94">
        <f>SUM(F275:F308)</f>
        <v>0</v>
      </c>
      <c r="G309" s="164"/>
      <c r="H309" s="164"/>
      <c r="I309" s="164"/>
      <c r="J309" s="164"/>
      <c r="K309" s="164"/>
      <c r="L309" s="164"/>
      <c r="M309" s="164"/>
      <c r="N309" s="164"/>
      <c r="O309" s="164"/>
      <c r="P309" s="164"/>
      <c r="Q309" s="164"/>
      <c r="R309" s="164"/>
      <c r="S309" s="164"/>
      <c r="T309" s="164"/>
      <c r="U309" s="164"/>
      <c r="V309" s="164"/>
      <c r="W309" s="164"/>
    </row>
    <row r="310" spans="1:23" s="74" customFormat="1" ht="13.5" thickTop="1">
      <c r="A310" s="42"/>
      <c r="B310" s="99"/>
      <c r="C310" s="150"/>
      <c r="D310" s="151"/>
      <c r="E310" s="259"/>
      <c r="F310" s="155"/>
      <c r="G310" s="164"/>
      <c r="H310" s="164"/>
      <c r="I310" s="164"/>
      <c r="J310" s="164"/>
      <c r="K310" s="164"/>
      <c r="L310" s="164"/>
      <c r="M310" s="164"/>
      <c r="N310" s="164"/>
      <c r="O310" s="164"/>
      <c r="P310" s="164"/>
      <c r="Q310" s="164"/>
      <c r="R310" s="164"/>
      <c r="S310" s="164"/>
      <c r="T310" s="164"/>
      <c r="U310" s="164"/>
      <c r="V310" s="164"/>
      <c r="W310" s="164"/>
    </row>
    <row r="311" spans="1:23" s="73" customFormat="1" ht="12.75">
      <c r="A311" s="38" t="s">
        <v>6</v>
      </c>
      <c r="B311" s="178" t="s">
        <v>315</v>
      </c>
      <c r="C311" s="150" t="s">
        <v>1</v>
      </c>
      <c r="D311" s="151" t="s">
        <v>6</v>
      </c>
      <c r="E311" s="259" t="s">
        <v>1</v>
      </c>
      <c r="F311" s="155"/>
      <c r="G311" s="164"/>
      <c r="H311" s="164"/>
      <c r="I311" s="164"/>
      <c r="J311" s="164"/>
      <c r="K311" s="164"/>
      <c r="L311" s="164"/>
      <c r="M311" s="164"/>
      <c r="N311" s="164"/>
      <c r="O311" s="164"/>
      <c r="P311" s="164"/>
      <c r="Q311" s="164"/>
      <c r="R311" s="164"/>
      <c r="S311" s="164"/>
      <c r="T311" s="164"/>
      <c r="U311" s="164"/>
      <c r="V311" s="164"/>
      <c r="W311" s="164"/>
    </row>
    <row r="312" spans="1:23" s="74" customFormat="1" ht="12.75">
      <c r="A312" s="175" t="s">
        <v>6</v>
      </c>
      <c r="B312" s="176"/>
      <c r="C312" s="177"/>
      <c r="D312" s="177"/>
      <c r="E312" s="264"/>
      <c r="F312" s="177"/>
      <c r="G312" s="164"/>
      <c r="H312" s="164"/>
      <c r="I312" s="164"/>
      <c r="J312" s="164"/>
      <c r="K312" s="164"/>
      <c r="L312" s="164"/>
      <c r="M312" s="164"/>
      <c r="N312" s="164"/>
      <c r="O312" s="164"/>
      <c r="P312" s="164"/>
      <c r="Q312" s="164"/>
      <c r="R312" s="164"/>
      <c r="S312" s="164"/>
      <c r="T312" s="164"/>
      <c r="U312" s="164"/>
      <c r="V312" s="164"/>
      <c r="W312" s="164"/>
    </row>
    <row r="313" spans="1:23" s="73" customFormat="1" ht="60">
      <c r="A313" s="38">
        <f>MAX(A$1:$A312)+1</f>
        <v>68</v>
      </c>
      <c r="B313" s="99" t="s">
        <v>97</v>
      </c>
      <c r="C313" s="150" t="s">
        <v>51</v>
      </c>
      <c r="D313" s="151">
        <v>1552</v>
      </c>
      <c r="E313" s="197"/>
      <c r="F313" s="152">
        <f>D313*E313</f>
        <v>0</v>
      </c>
      <c r="G313" s="164"/>
      <c r="H313" s="241"/>
      <c r="I313" s="164"/>
      <c r="J313" s="164"/>
      <c r="K313" s="164"/>
      <c r="L313" s="164"/>
      <c r="M313" s="164"/>
      <c r="N313" s="164"/>
      <c r="O313" s="164"/>
      <c r="P313" s="164"/>
      <c r="Q313" s="164"/>
      <c r="R313" s="164"/>
      <c r="S313" s="164"/>
      <c r="T313" s="164"/>
      <c r="U313" s="164"/>
      <c r="V313" s="164"/>
      <c r="W313" s="164"/>
    </row>
    <row r="314" spans="1:23" s="73" customFormat="1" ht="13.5" thickBot="1">
      <c r="A314" s="38"/>
      <c r="B314" s="170"/>
      <c r="C314" s="150"/>
      <c r="D314" s="151"/>
      <c r="E314" s="155"/>
      <c r="F314" s="152"/>
      <c r="G314" s="164"/>
      <c r="H314" s="164"/>
      <c r="I314" s="164"/>
      <c r="J314" s="164"/>
      <c r="K314" s="164"/>
      <c r="L314" s="164"/>
      <c r="M314" s="164"/>
      <c r="N314" s="164"/>
      <c r="O314" s="164"/>
      <c r="P314" s="164"/>
      <c r="Q314" s="164"/>
      <c r="R314" s="164"/>
      <c r="S314" s="164"/>
      <c r="T314" s="164"/>
      <c r="U314" s="164"/>
      <c r="V314" s="164"/>
      <c r="W314" s="164"/>
    </row>
    <row r="315" spans="1:23" s="49" customFormat="1" ht="14.25" thickTop="1" thickBot="1">
      <c r="A315" s="98"/>
      <c r="B315" s="104" t="str">
        <f>+CONCATENATE("REKAPITULACIJA - ",B311)</f>
        <v>REKAPITULACIJA - B2.12. HORTIKULTURA</v>
      </c>
      <c r="C315" s="105"/>
      <c r="D315" s="79"/>
      <c r="E315" s="94"/>
      <c r="F315" s="94">
        <f>SUM(F311:F314)</f>
        <v>0</v>
      </c>
      <c r="G315" s="164"/>
      <c r="H315" s="164"/>
      <c r="I315" s="164"/>
      <c r="J315" s="164"/>
      <c r="K315" s="164"/>
      <c r="L315" s="164"/>
      <c r="M315" s="164"/>
      <c r="N315" s="164"/>
      <c r="O315" s="164"/>
      <c r="P315" s="164"/>
      <c r="Q315" s="164"/>
      <c r="R315" s="164"/>
      <c r="S315" s="164"/>
      <c r="T315" s="164"/>
      <c r="U315" s="164"/>
      <c r="V315" s="164"/>
      <c r="W315" s="164"/>
    </row>
    <row r="316" spans="1:23" s="74" customFormat="1" ht="13.5" thickTop="1">
      <c r="A316" s="42"/>
      <c r="B316" s="99"/>
      <c r="C316" s="150"/>
      <c r="D316" s="151"/>
      <c r="E316" s="155"/>
      <c r="F316" s="155"/>
      <c r="G316" s="164"/>
      <c r="H316" s="220"/>
      <c r="I316" s="164"/>
      <c r="J316" s="164"/>
      <c r="K316" s="164"/>
      <c r="L316" s="164"/>
      <c r="M316" s="164"/>
      <c r="N316" s="164"/>
      <c r="O316" s="164"/>
      <c r="P316" s="164"/>
      <c r="Q316" s="164"/>
      <c r="R316" s="164"/>
      <c r="S316" s="164"/>
      <c r="T316" s="164"/>
      <c r="U316" s="164"/>
      <c r="V316" s="164"/>
      <c r="W316" s="164"/>
    </row>
    <row r="317" spans="1:23" s="49" customFormat="1" ht="12.75">
      <c r="A317" s="101"/>
      <c r="B317" s="102"/>
      <c r="C317" s="41"/>
      <c r="D317" s="103"/>
      <c r="E317" s="50"/>
      <c r="F317" s="76"/>
      <c r="G317" s="164"/>
      <c r="H317" s="164"/>
      <c r="I317" s="164"/>
      <c r="J317" s="164"/>
      <c r="K317" s="164"/>
      <c r="L317" s="164"/>
      <c r="M317" s="164"/>
      <c r="N317" s="164"/>
      <c r="O317" s="164"/>
      <c r="P317" s="164"/>
      <c r="Q317" s="164"/>
      <c r="R317" s="164"/>
      <c r="S317" s="164"/>
      <c r="T317" s="164"/>
      <c r="U317" s="164"/>
      <c r="V317" s="164"/>
      <c r="W317" s="164"/>
    </row>
    <row r="318" spans="1:23" s="74" customFormat="1" ht="12.75">
      <c r="A318" s="78"/>
      <c r="B318" s="85"/>
      <c r="C318" s="39"/>
      <c r="D318" s="45"/>
      <c r="E318" s="28"/>
      <c r="F318" s="28"/>
      <c r="G318" s="164"/>
      <c r="H318" s="164"/>
      <c r="I318" s="164"/>
      <c r="J318" s="164"/>
      <c r="K318" s="164"/>
      <c r="L318" s="164"/>
      <c r="M318" s="164"/>
      <c r="N318" s="164"/>
      <c r="O318" s="164"/>
      <c r="P318" s="164"/>
      <c r="Q318" s="164"/>
      <c r="R318" s="164"/>
      <c r="S318" s="164"/>
      <c r="T318" s="164"/>
      <c r="U318" s="164"/>
      <c r="V318" s="164"/>
      <c r="W318" s="164"/>
    </row>
    <row r="319" spans="1:23" s="73" customFormat="1">
      <c r="A319" s="92"/>
      <c r="B319" s="46"/>
      <c r="C319" s="39"/>
      <c r="D319" s="40"/>
      <c r="E319" s="28"/>
      <c r="F319" s="28"/>
      <c r="G319" s="164"/>
      <c r="H319" s="164"/>
      <c r="I319" s="164"/>
      <c r="J319" s="164"/>
      <c r="K319" s="164"/>
      <c r="L319" s="164"/>
      <c r="M319" s="164"/>
      <c r="N319" s="164"/>
      <c r="O319" s="164"/>
      <c r="P319" s="164"/>
      <c r="Q319" s="164"/>
      <c r="R319" s="164"/>
      <c r="S319" s="164"/>
      <c r="T319" s="164"/>
      <c r="U319" s="164"/>
      <c r="V319" s="164"/>
      <c r="W319" s="164"/>
    </row>
    <row r="320" spans="1:23" s="73" customFormat="1">
      <c r="A320" s="92"/>
      <c r="B320" s="46"/>
      <c r="C320" s="39"/>
      <c r="D320" s="40"/>
      <c r="E320" s="28"/>
      <c r="F320" s="28"/>
      <c r="G320" s="164"/>
      <c r="H320" s="164"/>
      <c r="I320" s="164"/>
      <c r="J320" s="164"/>
      <c r="K320" s="164"/>
      <c r="L320" s="164"/>
      <c r="M320" s="164"/>
      <c r="N320" s="164"/>
      <c r="O320" s="164"/>
      <c r="P320" s="164"/>
      <c r="Q320" s="164"/>
      <c r="R320" s="164"/>
      <c r="S320" s="164"/>
      <c r="T320" s="164"/>
      <c r="U320" s="164"/>
      <c r="V320" s="164"/>
      <c r="W320" s="164"/>
    </row>
  </sheetData>
  <sheetProtection algorithmName="SHA-512" hashValue="GmqjcSbVSqcqCfanRiW+JSEGbyCmZNQ9RpKoiT4xx5UV3FfjDW8+lnv8Ktx+p2BF0HguEuLwc23BoATQDjrA/g==" saltValue="s8Xmm290dONSV+5iREfQZQ==" spinCount="100000" sheet="1" formatCells="0" formatColumns="0" formatRows="0"/>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 Pločnik in kolesarska steza&amp;C&amp;"Arial,Navadno"&amp;P/&amp;N&amp;R&amp;"Arial,Krepko"&amp;20 3/1&amp;"Arial,Poševno"&amp;8
št. projekta: 14090-00
15119-00</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tabColor rgb="FF00B050"/>
  </sheetPr>
  <dimension ref="A1:W172"/>
  <sheetViews>
    <sheetView showZeros="0" view="pageBreakPreview" zoomScaleNormal="100" zoomScaleSheetLayoutView="100" workbookViewId="0">
      <selection activeCell="E13" sqref="E13"/>
    </sheetView>
  </sheetViews>
  <sheetFormatPr defaultColWidth="9" defaultRowHeight="12"/>
  <cols>
    <col min="1" max="1" width="4.42578125" style="13" customWidth="1"/>
    <col min="2" max="2" width="40.7109375" style="15" customWidth="1"/>
    <col min="3" max="3" width="3.85546875" style="1" customWidth="1"/>
    <col min="4" max="4" width="9" style="57" customWidth="1"/>
    <col min="5" max="5" width="15.7109375" style="80" customWidth="1"/>
    <col min="6" max="6" width="15.28515625" style="51" customWidth="1"/>
    <col min="7" max="7" width="3.140625" style="164" customWidth="1"/>
    <col min="8" max="8" width="39.28515625" style="164" customWidth="1"/>
    <col min="9" max="9" width="18.42578125" style="164" customWidth="1"/>
    <col min="10" max="23" width="9" style="164"/>
    <col min="24" max="16384" width="9" style="12"/>
  </cols>
  <sheetData>
    <row r="1" spans="1:23" s="5" customFormat="1">
      <c r="D1" s="52"/>
      <c r="E1" s="52"/>
      <c r="F1" s="28"/>
      <c r="G1" s="164"/>
      <c r="H1" s="164"/>
      <c r="I1" s="164"/>
      <c r="J1" s="164"/>
      <c r="K1" s="164"/>
      <c r="L1" s="164"/>
      <c r="M1" s="164"/>
      <c r="N1" s="164"/>
      <c r="O1" s="164"/>
      <c r="P1" s="164"/>
      <c r="Q1" s="164"/>
      <c r="R1" s="164"/>
      <c r="S1" s="164"/>
      <c r="T1" s="164"/>
      <c r="U1" s="164"/>
      <c r="V1" s="164"/>
      <c r="W1" s="164"/>
    </row>
    <row r="2" spans="1:23" s="5" customFormat="1">
      <c r="A2" s="23"/>
      <c r="B2" s="23"/>
      <c r="C2" s="23"/>
      <c r="D2" s="53"/>
      <c r="E2" s="53"/>
      <c r="F2" s="28"/>
      <c r="G2" s="164"/>
      <c r="H2" s="164"/>
      <c r="I2" s="164"/>
      <c r="J2" s="164"/>
      <c r="K2" s="164"/>
      <c r="L2" s="164"/>
      <c r="M2" s="164"/>
      <c r="N2" s="164"/>
      <c r="O2" s="164"/>
      <c r="P2" s="164"/>
      <c r="Q2" s="164"/>
      <c r="R2" s="164"/>
      <c r="S2" s="164"/>
      <c r="T2" s="164"/>
      <c r="U2" s="164"/>
      <c r="V2" s="164"/>
      <c r="W2" s="164"/>
    </row>
    <row r="3" spans="1:23" s="5" customFormat="1">
      <c r="D3" s="52"/>
      <c r="E3" s="52"/>
      <c r="F3" s="28"/>
      <c r="G3" s="164"/>
      <c r="H3" s="164"/>
      <c r="I3" s="164"/>
      <c r="J3" s="164"/>
      <c r="K3" s="164"/>
      <c r="L3" s="164"/>
      <c r="M3" s="164"/>
      <c r="N3" s="164"/>
      <c r="O3" s="164"/>
      <c r="P3" s="164"/>
      <c r="Q3" s="164"/>
      <c r="R3" s="164"/>
      <c r="S3" s="164"/>
      <c r="T3" s="164"/>
      <c r="U3" s="164"/>
      <c r="V3" s="164"/>
      <c r="W3" s="164"/>
    </row>
    <row r="4" spans="1:23" s="6" customFormat="1" ht="12.75">
      <c r="A4" s="95"/>
      <c r="B4" s="26" t="s">
        <v>9</v>
      </c>
      <c r="C4" s="27" t="s">
        <v>2</v>
      </c>
      <c r="D4" s="54" t="s">
        <v>3</v>
      </c>
      <c r="E4" s="54" t="s">
        <v>4</v>
      </c>
      <c r="F4" s="77" t="s">
        <v>5</v>
      </c>
      <c r="G4" s="164"/>
      <c r="H4" s="164"/>
      <c r="I4" s="164"/>
      <c r="J4" s="164"/>
      <c r="K4" s="164"/>
      <c r="L4" s="164"/>
      <c r="M4" s="164"/>
      <c r="N4" s="164"/>
      <c r="O4" s="164"/>
      <c r="P4" s="164"/>
      <c r="Q4" s="164"/>
      <c r="R4" s="164"/>
      <c r="S4" s="164"/>
      <c r="T4" s="164"/>
      <c r="U4" s="164"/>
      <c r="V4" s="164"/>
      <c r="W4" s="164"/>
    </row>
    <row r="5" spans="1:23" s="14" customFormat="1">
      <c r="A5" s="24"/>
      <c r="B5" s="17" t="s">
        <v>0</v>
      </c>
      <c r="C5" s="25"/>
      <c r="D5" s="55"/>
      <c r="E5" s="86"/>
      <c r="F5" s="28"/>
      <c r="G5" s="164"/>
      <c r="H5" s="164"/>
      <c r="I5" s="164"/>
      <c r="J5" s="164"/>
      <c r="K5" s="164"/>
      <c r="L5" s="164"/>
      <c r="M5" s="164"/>
      <c r="N5" s="164"/>
      <c r="O5" s="164"/>
      <c r="P5" s="164"/>
      <c r="Q5" s="164"/>
      <c r="R5" s="164"/>
      <c r="S5" s="164"/>
      <c r="T5" s="164"/>
      <c r="U5" s="164"/>
      <c r="V5" s="164"/>
      <c r="W5" s="164"/>
    </row>
    <row r="6" spans="1:23" ht="13.5">
      <c r="A6" s="96"/>
      <c r="B6" s="72"/>
      <c r="C6" s="48"/>
      <c r="D6" s="56"/>
      <c r="E6" s="87"/>
      <c r="F6" s="28"/>
    </row>
    <row r="7" spans="1:23" ht="40.5">
      <c r="A7" s="96" t="s">
        <v>293</v>
      </c>
      <c r="B7" s="66" t="s">
        <v>294</v>
      </c>
      <c r="C7" s="48"/>
      <c r="D7" s="56"/>
      <c r="E7" s="87"/>
      <c r="F7" s="28"/>
    </row>
    <row r="8" spans="1:23" ht="13.5">
      <c r="A8" s="96"/>
      <c r="B8" s="66"/>
      <c r="C8" s="48"/>
      <c r="D8" s="56"/>
      <c r="E8" s="87"/>
      <c r="F8" s="28"/>
    </row>
    <row r="9" spans="1:23" s="49" customFormat="1" ht="12.75">
      <c r="A9" s="101"/>
      <c r="B9" s="159"/>
      <c r="C9" s="160"/>
      <c r="D9" s="103"/>
      <c r="E9" s="268"/>
      <c r="F9" s="50"/>
      <c r="G9" s="164"/>
      <c r="H9" s="164"/>
      <c r="I9" s="164"/>
      <c r="J9" s="164"/>
      <c r="K9" s="164"/>
      <c r="L9" s="164"/>
      <c r="M9" s="164"/>
      <c r="N9" s="164"/>
      <c r="O9" s="164"/>
      <c r="P9" s="164"/>
      <c r="Q9" s="164"/>
      <c r="R9" s="164"/>
      <c r="S9" s="164"/>
      <c r="T9" s="164"/>
      <c r="U9" s="164"/>
      <c r="V9" s="164"/>
      <c r="W9" s="164"/>
    </row>
    <row r="10" spans="1:23" ht="12.75">
      <c r="A10" s="165"/>
      <c r="B10" s="166" t="s">
        <v>302</v>
      </c>
      <c r="C10" s="167"/>
      <c r="D10" s="168"/>
      <c r="E10" s="135"/>
      <c r="F10" s="169"/>
    </row>
    <row r="11" spans="1:23" s="73" customFormat="1" ht="12.75">
      <c r="A11" s="38"/>
      <c r="B11" s="149"/>
      <c r="C11" s="150"/>
      <c r="D11" s="151"/>
      <c r="E11" s="262"/>
      <c r="F11" s="155"/>
      <c r="G11" s="164"/>
      <c r="H11" s="164"/>
      <c r="I11" s="164"/>
      <c r="J11" s="164"/>
      <c r="K11" s="164"/>
      <c r="L11" s="164"/>
      <c r="M11" s="164"/>
      <c r="N11" s="164"/>
      <c r="O11" s="164"/>
      <c r="P11" s="164"/>
      <c r="Q11" s="164"/>
      <c r="R11" s="164"/>
      <c r="S11" s="164"/>
      <c r="T11" s="164"/>
      <c r="U11" s="164"/>
      <c r="V11" s="164"/>
      <c r="W11" s="164"/>
    </row>
    <row r="12" spans="1:23" s="73" customFormat="1" ht="48">
      <c r="A12" s="272">
        <f>MAX(A$1:$A11)+1</f>
        <v>1</v>
      </c>
      <c r="B12" s="273" t="s">
        <v>104</v>
      </c>
      <c r="C12" s="274"/>
      <c r="D12" s="274"/>
      <c r="E12" s="275"/>
      <c r="F12" s="274"/>
      <c r="G12" s="164"/>
      <c r="H12" s="164"/>
      <c r="I12" s="164"/>
      <c r="J12" s="164"/>
      <c r="K12" s="164"/>
      <c r="L12" s="164"/>
      <c r="M12" s="164"/>
      <c r="N12" s="164"/>
      <c r="O12" s="164"/>
      <c r="P12" s="164"/>
      <c r="Q12" s="164"/>
      <c r="R12" s="164"/>
      <c r="S12" s="164"/>
      <c r="T12" s="164"/>
      <c r="U12" s="164"/>
      <c r="V12" s="164"/>
      <c r="W12" s="164"/>
    </row>
    <row r="13" spans="1:23" s="73" customFormat="1" ht="36">
      <c r="A13" s="272"/>
      <c r="B13" s="276" t="s">
        <v>105</v>
      </c>
      <c r="C13" s="277" t="s">
        <v>8</v>
      </c>
      <c r="D13" s="278">
        <v>0</v>
      </c>
      <c r="E13" s="280"/>
      <c r="F13" s="279">
        <f>D13*E13</f>
        <v>0</v>
      </c>
      <c r="G13" s="164"/>
      <c r="H13" s="164"/>
      <c r="I13" s="164"/>
      <c r="J13" s="164"/>
      <c r="K13" s="164"/>
      <c r="L13" s="164"/>
      <c r="M13" s="164"/>
      <c r="N13" s="164"/>
      <c r="O13" s="164"/>
      <c r="P13" s="164"/>
      <c r="Q13" s="164"/>
      <c r="R13" s="164"/>
      <c r="S13" s="164"/>
      <c r="T13" s="164"/>
      <c r="U13" s="164"/>
      <c r="V13" s="164"/>
      <c r="W13" s="164"/>
    </row>
    <row r="14" spans="1:23" s="73" customFormat="1" ht="12.75">
      <c r="A14" s="38"/>
      <c r="B14" s="99"/>
      <c r="C14" s="150"/>
      <c r="D14" s="151"/>
      <c r="E14" s="262"/>
      <c r="F14" s="155"/>
      <c r="G14" s="164"/>
      <c r="H14" s="164"/>
      <c r="I14" s="164"/>
      <c r="J14" s="164"/>
      <c r="K14" s="164"/>
      <c r="L14" s="164"/>
      <c r="M14" s="164"/>
      <c r="N14" s="164"/>
      <c r="O14" s="164"/>
      <c r="P14" s="164"/>
      <c r="Q14" s="164"/>
      <c r="R14" s="164"/>
      <c r="S14" s="164"/>
      <c r="T14" s="164"/>
      <c r="U14" s="164"/>
      <c r="V14" s="164"/>
      <c r="W14" s="164"/>
    </row>
    <row r="15" spans="1:23" s="73" customFormat="1" ht="36">
      <c r="A15" s="38">
        <f>MAX(A$1:$A14)+1</f>
        <v>2</v>
      </c>
      <c r="B15" s="99" t="s">
        <v>106</v>
      </c>
      <c r="C15" s="150" t="s">
        <v>48</v>
      </c>
      <c r="D15" s="151">
        <v>20</v>
      </c>
      <c r="E15" s="197"/>
      <c r="F15" s="152">
        <f>D15*E15</f>
        <v>0</v>
      </c>
      <c r="G15" s="164"/>
      <c r="H15" s="164"/>
      <c r="I15" s="164"/>
      <c r="J15" s="164"/>
      <c r="K15" s="164"/>
      <c r="L15" s="164"/>
      <c r="M15" s="164"/>
      <c r="N15" s="164"/>
      <c r="O15" s="164"/>
      <c r="P15" s="164"/>
      <c r="Q15" s="164"/>
      <c r="R15" s="164"/>
      <c r="S15" s="164"/>
      <c r="T15" s="164"/>
      <c r="U15" s="164"/>
      <c r="V15" s="164"/>
      <c r="W15" s="164"/>
    </row>
    <row r="16" spans="1:23" s="73" customFormat="1" ht="12.75">
      <c r="A16" s="38"/>
      <c r="B16" s="170"/>
      <c r="C16" s="150"/>
      <c r="D16" s="151"/>
      <c r="E16" s="259"/>
      <c r="F16" s="3"/>
      <c r="G16" s="164"/>
      <c r="H16" s="164"/>
      <c r="I16" s="164"/>
      <c r="J16" s="164"/>
      <c r="K16" s="164"/>
      <c r="L16" s="164"/>
      <c r="M16" s="164"/>
      <c r="N16" s="164"/>
      <c r="O16" s="164"/>
      <c r="P16" s="164"/>
      <c r="Q16" s="164"/>
      <c r="R16" s="164"/>
      <c r="S16" s="164"/>
      <c r="T16" s="164"/>
      <c r="U16" s="164"/>
      <c r="V16" s="164"/>
      <c r="W16" s="164"/>
    </row>
    <row r="17" spans="1:23" s="174" customFormat="1" ht="12.75">
      <c r="A17" s="38">
        <f>MAX(A$1:$A16)+1</f>
        <v>3</v>
      </c>
      <c r="B17" s="99" t="s">
        <v>107</v>
      </c>
      <c r="C17" s="173"/>
      <c r="D17" s="152"/>
      <c r="E17" s="218"/>
      <c r="F17" s="152"/>
      <c r="G17" s="164"/>
      <c r="H17" s="164"/>
      <c r="I17" s="164"/>
      <c r="J17" s="164"/>
      <c r="K17" s="164"/>
      <c r="L17" s="164"/>
      <c r="M17" s="164"/>
      <c r="N17" s="164"/>
      <c r="O17" s="164"/>
      <c r="P17" s="164"/>
      <c r="Q17" s="164"/>
      <c r="R17" s="164"/>
      <c r="S17" s="164"/>
      <c r="T17" s="164"/>
      <c r="U17" s="164"/>
      <c r="V17" s="164"/>
      <c r="W17" s="164"/>
    </row>
    <row r="18" spans="1:23" s="174" customFormat="1" ht="48">
      <c r="A18" s="38"/>
      <c r="B18" s="99" t="s">
        <v>58</v>
      </c>
      <c r="C18" s="173" t="s">
        <v>51</v>
      </c>
      <c r="D18" s="151">
        <v>840</v>
      </c>
      <c r="E18" s="197"/>
      <c r="F18" s="152">
        <f>D18*E18</f>
        <v>0</v>
      </c>
      <c r="G18" s="164"/>
      <c r="H18" s="164"/>
      <c r="I18" s="164"/>
      <c r="J18" s="164"/>
      <c r="K18" s="164"/>
      <c r="L18" s="164"/>
      <c r="M18" s="164"/>
      <c r="N18" s="164"/>
      <c r="O18" s="164"/>
      <c r="P18" s="164"/>
      <c r="Q18" s="164"/>
      <c r="R18" s="164"/>
      <c r="S18" s="164"/>
      <c r="T18" s="164"/>
      <c r="U18" s="164"/>
      <c r="V18" s="164"/>
      <c r="W18" s="164"/>
    </row>
    <row r="19" spans="1:23" s="174" customFormat="1" ht="12.75">
      <c r="A19" s="38"/>
      <c r="B19" s="99"/>
      <c r="C19" s="173"/>
      <c r="D19" s="151"/>
      <c r="E19" s="203"/>
      <c r="F19" s="152"/>
      <c r="G19" s="164"/>
      <c r="H19" s="164"/>
      <c r="I19" s="164"/>
      <c r="J19" s="164"/>
      <c r="K19" s="164"/>
      <c r="L19" s="164"/>
      <c r="M19" s="164"/>
      <c r="N19" s="164"/>
      <c r="O19" s="164"/>
      <c r="P19" s="164"/>
      <c r="Q19" s="164"/>
      <c r="R19" s="164"/>
      <c r="S19" s="164"/>
      <c r="T19" s="164"/>
      <c r="U19" s="164"/>
      <c r="V19" s="164"/>
      <c r="W19" s="164"/>
    </row>
    <row r="20" spans="1:23" s="174" customFormat="1" ht="63" customHeight="1">
      <c r="A20" s="38">
        <f>MAX(A$1:$A19)+1</f>
        <v>4</v>
      </c>
      <c r="B20" s="251" t="s">
        <v>188</v>
      </c>
      <c r="C20" s="173"/>
      <c r="D20" s="183"/>
      <c r="E20" s="218"/>
      <c r="F20" s="152"/>
      <c r="H20" s="246"/>
    </row>
    <row r="21" spans="1:23" s="174" customFormat="1" ht="12.75">
      <c r="A21" s="182" t="s">
        <v>52</v>
      </c>
      <c r="B21" s="252" t="s">
        <v>189</v>
      </c>
      <c r="C21" s="173" t="s">
        <v>48</v>
      </c>
      <c r="D21" s="183">
        <v>30</v>
      </c>
      <c r="E21" s="197"/>
      <c r="F21" s="152">
        <f>D21*E21</f>
        <v>0</v>
      </c>
      <c r="H21" s="222"/>
    </row>
    <row r="22" spans="1:23" s="174" customFormat="1" ht="12.75">
      <c r="A22" s="182"/>
      <c r="B22" s="252"/>
      <c r="C22" s="173"/>
      <c r="D22" s="183"/>
      <c r="E22" s="203"/>
      <c r="F22" s="152"/>
      <c r="H22" s="222"/>
    </row>
    <row r="23" spans="1:23" s="174" customFormat="1" ht="72">
      <c r="A23" s="38">
        <f>MAX(A$1:$A22)+1</f>
        <v>5</v>
      </c>
      <c r="B23" s="251" t="s">
        <v>206</v>
      </c>
      <c r="C23" s="173" t="s">
        <v>34</v>
      </c>
      <c r="D23" s="183">
        <v>1</v>
      </c>
      <c r="E23" s="197"/>
      <c r="F23" s="152">
        <f>D23*E23</f>
        <v>0</v>
      </c>
      <c r="H23" s="222"/>
    </row>
    <row r="24" spans="1:23" s="174" customFormat="1" ht="12.75">
      <c r="A24" s="38"/>
      <c r="B24" s="99"/>
      <c r="C24" s="173"/>
      <c r="D24" s="151"/>
      <c r="E24" s="203"/>
      <c r="F24" s="152"/>
      <c r="G24" s="164"/>
      <c r="H24" s="164"/>
      <c r="I24" s="164"/>
      <c r="J24" s="164"/>
      <c r="K24" s="164"/>
      <c r="L24" s="164"/>
      <c r="M24" s="164"/>
      <c r="N24" s="164"/>
      <c r="O24" s="164"/>
      <c r="P24" s="164"/>
      <c r="Q24" s="164"/>
      <c r="R24" s="164"/>
      <c r="S24" s="164"/>
      <c r="T24" s="164"/>
      <c r="U24" s="164"/>
      <c r="V24" s="164"/>
      <c r="W24" s="164"/>
    </row>
    <row r="25" spans="1:23" s="73" customFormat="1" ht="108">
      <c r="A25" s="38">
        <f>MAX(A$1:$A24)+1</f>
        <v>6</v>
      </c>
      <c r="B25" s="99" t="s">
        <v>266</v>
      </c>
      <c r="C25" s="150" t="s">
        <v>8</v>
      </c>
      <c r="D25" s="151">
        <v>1</v>
      </c>
      <c r="E25" s="197"/>
      <c r="F25" s="152">
        <f>D25*E25</f>
        <v>0</v>
      </c>
      <c r="G25" s="164"/>
      <c r="H25" s="164"/>
      <c r="I25" s="164"/>
      <c r="J25" s="164"/>
      <c r="K25" s="164"/>
      <c r="L25" s="164"/>
      <c r="M25" s="164"/>
      <c r="N25" s="164"/>
      <c r="O25" s="164"/>
      <c r="P25" s="164"/>
      <c r="Q25" s="164"/>
      <c r="R25" s="164"/>
      <c r="S25" s="164"/>
      <c r="T25" s="164"/>
      <c r="U25" s="164"/>
      <c r="V25" s="164"/>
      <c r="W25" s="164"/>
    </row>
    <row r="26" spans="1:23" s="73" customFormat="1" ht="13.5" thickBot="1">
      <c r="A26" s="38"/>
      <c r="B26" s="99"/>
      <c r="C26" s="150"/>
      <c r="D26" s="151"/>
      <c r="E26" s="203"/>
      <c r="F26" s="152"/>
      <c r="G26" s="164"/>
      <c r="H26" s="220"/>
      <c r="I26" s="164"/>
      <c r="J26" s="164"/>
      <c r="K26" s="164"/>
      <c r="L26" s="164"/>
      <c r="M26" s="164"/>
      <c r="N26" s="164"/>
      <c r="O26" s="164"/>
      <c r="P26" s="164"/>
      <c r="Q26" s="164"/>
      <c r="R26" s="164"/>
      <c r="S26" s="164"/>
      <c r="T26" s="164"/>
      <c r="U26" s="164"/>
      <c r="V26" s="164"/>
      <c r="W26" s="164"/>
    </row>
    <row r="27" spans="1:23" s="49" customFormat="1" ht="27" thickTop="1" thickBot="1">
      <c r="A27" s="98"/>
      <c r="B27" s="104" t="str">
        <f>+CONCATENATE("REKAPITULACIJA - ",B10)</f>
        <v>REKAPITULACIJA - B3.1. PRIPRAVLJALNA DELA</v>
      </c>
      <c r="C27" s="105"/>
      <c r="D27" s="79"/>
      <c r="E27" s="263"/>
      <c r="F27" s="94">
        <f>SUM(F10:F26)</f>
        <v>0</v>
      </c>
      <c r="G27" s="164"/>
      <c r="H27" s="221"/>
      <c r="I27" s="164"/>
      <c r="J27" s="164"/>
      <c r="K27" s="164"/>
      <c r="L27" s="164"/>
      <c r="M27" s="164"/>
      <c r="N27" s="164"/>
      <c r="O27" s="164"/>
      <c r="P27" s="164"/>
      <c r="Q27" s="164"/>
      <c r="R27" s="164"/>
      <c r="S27" s="164"/>
      <c r="T27" s="164"/>
      <c r="U27" s="164"/>
      <c r="V27" s="164"/>
      <c r="W27" s="164"/>
    </row>
    <row r="28" spans="1:23" s="73" customFormat="1" ht="13.5" thickTop="1">
      <c r="A28" s="38"/>
      <c r="B28" s="153"/>
      <c r="C28" s="150"/>
      <c r="D28" s="151"/>
      <c r="E28" s="259"/>
      <c r="F28" s="3"/>
      <c r="G28" s="164"/>
      <c r="H28" s="164"/>
      <c r="I28" s="164"/>
      <c r="J28" s="164"/>
      <c r="K28" s="164"/>
      <c r="L28" s="164"/>
      <c r="M28" s="164"/>
      <c r="N28" s="164"/>
      <c r="O28" s="164"/>
      <c r="P28" s="164"/>
      <c r="Q28" s="164"/>
      <c r="R28" s="164"/>
      <c r="S28" s="164"/>
      <c r="T28" s="164"/>
      <c r="U28" s="164"/>
      <c r="V28" s="164"/>
      <c r="W28" s="164"/>
    </row>
    <row r="29" spans="1:23" ht="12.75">
      <c r="A29" s="165"/>
      <c r="B29" s="166" t="s">
        <v>303</v>
      </c>
      <c r="C29" s="167"/>
      <c r="D29" s="168"/>
      <c r="E29" s="135"/>
      <c r="F29" s="169"/>
    </row>
    <row r="30" spans="1:23" s="74" customFormat="1" ht="12.75">
      <c r="A30" s="175" t="s">
        <v>6</v>
      </c>
      <c r="B30" s="176"/>
      <c r="C30" s="177"/>
      <c r="D30" s="177"/>
      <c r="E30" s="264"/>
      <c r="F30" s="177"/>
      <c r="G30" s="164"/>
      <c r="H30" s="164"/>
      <c r="I30" s="164"/>
      <c r="J30" s="164"/>
      <c r="K30" s="164"/>
      <c r="L30" s="164"/>
      <c r="M30" s="164"/>
      <c r="N30" s="164"/>
      <c r="O30" s="164"/>
      <c r="P30" s="164"/>
      <c r="Q30" s="164"/>
      <c r="R30" s="164"/>
      <c r="S30" s="164"/>
      <c r="T30" s="164"/>
      <c r="U30" s="164"/>
      <c r="V30" s="164"/>
      <c r="W30" s="164"/>
    </row>
    <row r="31" spans="1:23" s="74" customFormat="1" ht="48">
      <c r="A31" s="38">
        <f>MAX(A$1:$A30)+1</f>
        <v>7</v>
      </c>
      <c r="B31" s="157" t="s">
        <v>108</v>
      </c>
      <c r="C31" s="173" t="s">
        <v>48</v>
      </c>
      <c r="D31" s="152">
        <v>130</v>
      </c>
      <c r="E31" s="197"/>
      <c r="F31" s="152">
        <f>D31*E31</f>
        <v>0</v>
      </c>
      <c r="G31" s="164"/>
      <c r="H31" s="164"/>
      <c r="I31" s="164"/>
      <c r="J31" s="164"/>
      <c r="K31" s="164"/>
      <c r="L31" s="164"/>
      <c r="M31" s="164"/>
      <c r="N31" s="164"/>
      <c r="O31" s="164"/>
      <c r="P31" s="164"/>
      <c r="Q31" s="164"/>
      <c r="R31" s="164"/>
      <c r="S31" s="164"/>
      <c r="T31" s="164"/>
      <c r="U31" s="164"/>
      <c r="V31" s="164"/>
      <c r="W31" s="164"/>
    </row>
    <row r="32" spans="1:23" s="74" customFormat="1" ht="12.75">
      <c r="A32" s="38"/>
      <c r="B32" s="157"/>
      <c r="C32" s="173"/>
      <c r="D32" s="152"/>
      <c r="E32" s="203"/>
      <c r="F32" s="152"/>
      <c r="G32" s="164"/>
      <c r="H32" s="164"/>
      <c r="I32" s="164"/>
      <c r="J32" s="164"/>
      <c r="K32" s="164"/>
      <c r="L32" s="164"/>
      <c r="M32" s="164"/>
      <c r="N32" s="164"/>
      <c r="O32" s="164"/>
      <c r="P32" s="164"/>
      <c r="Q32" s="164"/>
      <c r="R32" s="164"/>
      <c r="S32" s="164"/>
      <c r="T32" s="164"/>
      <c r="U32" s="164"/>
      <c r="V32" s="164"/>
      <c r="W32" s="164"/>
    </row>
    <row r="33" spans="1:23" s="224" customFormat="1" ht="78.75" customHeight="1">
      <c r="A33" s="38">
        <f>MAX(A$1:$A32)+1</f>
        <v>8</v>
      </c>
      <c r="B33" s="46" t="s">
        <v>191</v>
      </c>
      <c r="C33" s="253" t="s">
        <v>48</v>
      </c>
      <c r="D33" s="151">
        <f>D31</f>
        <v>130</v>
      </c>
      <c r="E33" s="197"/>
      <c r="F33" s="152">
        <f>D33*E33</f>
        <v>0</v>
      </c>
      <c r="G33" s="254"/>
      <c r="H33" s="255"/>
      <c r="J33" s="223"/>
      <c r="N33" s="256"/>
      <c r="O33" s="256"/>
      <c r="P33" s="257"/>
    </row>
    <row r="34" spans="1:23" s="73" customFormat="1" ht="12.75">
      <c r="A34" s="38"/>
      <c r="B34" s="170"/>
      <c r="C34" s="173"/>
      <c r="D34" s="152"/>
      <c r="E34" s="218"/>
      <c r="F34" s="152"/>
      <c r="G34" s="164"/>
      <c r="H34" s="164"/>
      <c r="I34" s="164"/>
      <c r="J34" s="164"/>
      <c r="K34" s="164"/>
      <c r="L34" s="164"/>
      <c r="M34" s="164"/>
      <c r="N34" s="164"/>
      <c r="O34" s="164"/>
      <c r="P34" s="164"/>
      <c r="Q34" s="164"/>
      <c r="R34" s="164"/>
      <c r="S34" s="164"/>
      <c r="T34" s="164"/>
      <c r="U34" s="164"/>
      <c r="V34" s="164"/>
      <c r="W34" s="164"/>
    </row>
    <row r="35" spans="1:23" s="74" customFormat="1" ht="48">
      <c r="A35" s="38">
        <f>MAX(A$1:$A34)+1</f>
        <v>9</v>
      </c>
      <c r="B35" s="157" t="s">
        <v>143</v>
      </c>
      <c r="C35" s="173" t="s">
        <v>34</v>
      </c>
      <c r="D35" s="152">
        <v>7</v>
      </c>
      <c r="E35" s="197"/>
      <c r="F35" s="152">
        <f>D35*E35</f>
        <v>0</v>
      </c>
      <c r="G35" s="164"/>
      <c r="H35" s="164"/>
      <c r="I35" s="164"/>
      <c r="J35" s="164"/>
      <c r="K35" s="164"/>
      <c r="L35" s="164"/>
      <c r="M35" s="164"/>
      <c r="N35" s="164"/>
      <c r="O35" s="164"/>
      <c r="P35" s="164"/>
      <c r="Q35" s="164"/>
      <c r="R35" s="164"/>
      <c r="S35" s="164"/>
      <c r="T35" s="164"/>
      <c r="U35" s="164"/>
      <c r="V35" s="164"/>
      <c r="W35" s="164"/>
    </row>
    <row r="36" spans="1:23" s="73" customFormat="1" ht="12.75">
      <c r="A36" s="38"/>
      <c r="B36" s="170"/>
      <c r="C36" s="173"/>
      <c r="D36" s="152"/>
      <c r="E36" s="218"/>
      <c r="F36" s="152"/>
      <c r="G36" s="164"/>
      <c r="H36" s="164"/>
      <c r="I36" s="164"/>
      <c r="J36" s="164"/>
      <c r="K36" s="164"/>
      <c r="L36" s="164"/>
      <c r="M36" s="164"/>
      <c r="N36" s="164"/>
      <c r="O36" s="164"/>
      <c r="P36" s="164"/>
      <c r="Q36" s="164"/>
      <c r="R36" s="164"/>
      <c r="S36" s="164"/>
      <c r="T36" s="164"/>
      <c r="U36" s="164"/>
      <c r="V36" s="164"/>
      <c r="W36" s="164"/>
    </row>
    <row r="37" spans="1:23" s="74" customFormat="1" ht="60">
      <c r="A37" s="38">
        <f>MAX(A$1:$A36)+1</f>
        <v>10</v>
      </c>
      <c r="B37" s="157" t="s">
        <v>223</v>
      </c>
      <c r="C37" s="173" t="s">
        <v>34</v>
      </c>
      <c r="D37" s="152">
        <f>D35</f>
        <v>7</v>
      </c>
      <c r="E37" s="197"/>
      <c r="F37" s="152">
        <f>D37*E37</f>
        <v>0</v>
      </c>
      <c r="G37" s="164"/>
      <c r="H37" s="164"/>
      <c r="I37" s="164"/>
      <c r="J37" s="164"/>
      <c r="K37" s="164"/>
      <c r="L37" s="164"/>
      <c r="M37" s="164"/>
      <c r="N37" s="164"/>
      <c r="O37" s="164"/>
      <c r="P37" s="164"/>
      <c r="Q37" s="164"/>
      <c r="R37" s="164"/>
      <c r="S37" s="164"/>
      <c r="T37" s="164"/>
      <c r="U37" s="164"/>
      <c r="V37" s="164"/>
      <c r="W37" s="164"/>
    </row>
    <row r="38" spans="1:23" s="73" customFormat="1" ht="13.5" thickBot="1">
      <c r="A38" s="38"/>
      <c r="B38" s="170"/>
      <c r="C38" s="173"/>
      <c r="D38" s="152"/>
      <c r="E38" s="218"/>
      <c r="F38" s="152"/>
      <c r="G38" s="164"/>
      <c r="H38" s="164"/>
      <c r="I38" s="164"/>
      <c r="J38" s="164"/>
      <c r="K38" s="164"/>
      <c r="L38" s="164"/>
      <c r="M38" s="164"/>
      <c r="N38" s="164"/>
      <c r="O38" s="164"/>
      <c r="P38" s="164"/>
      <c r="Q38" s="164"/>
      <c r="R38" s="164"/>
      <c r="S38" s="164"/>
      <c r="T38" s="164"/>
      <c r="U38" s="164"/>
      <c r="V38" s="164"/>
      <c r="W38" s="164"/>
    </row>
    <row r="39" spans="1:23" s="49" customFormat="1" ht="14.25" thickTop="1" thickBot="1">
      <c r="A39" s="98"/>
      <c r="B39" s="104" t="str">
        <f>+CONCATENATE("REKAPITULACIJA - ",B29)</f>
        <v>REKAPITULACIJA - B3.2. GEODETSKA DELA</v>
      </c>
      <c r="C39" s="105"/>
      <c r="D39" s="79"/>
      <c r="E39" s="263"/>
      <c r="F39" s="94">
        <f>SUM(F29:F38)</f>
        <v>0</v>
      </c>
      <c r="G39" s="164"/>
      <c r="H39" s="164"/>
      <c r="I39" s="164"/>
      <c r="J39" s="164"/>
      <c r="K39" s="164"/>
      <c r="L39" s="164"/>
      <c r="M39" s="164"/>
      <c r="N39" s="164"/>
      <c r="O39" s="164"/>
      <c r="P39" s="164"/>
      <c r="Q39" s="164"/>
      <c r="R39" s="164"/>
      <c r="S39" s="164"/>
      <c r="T39" s="164"/>
      <c r="U39" s="164"/>
      <c r="V39" s="164"/>
      <c r="W39" s="164"/>
    </row>
    <row r="40" spans="1:23" s="73" customFormat="1" ht="13.5" thickTop="1">
      <c r="A40" s="38"/>
      <c r="B40" s="153"/>
      <c r="C40" s="150"/>
      <c r="D40" s="151"/>
      <c r="E40" s="259"/>
      <c r="F40" s="3"/>
      <c r="G40" s="164"/>
      <c r="H40" s="164"/>
      <c r="I40" s="164"/>
      <c r="J40" s="164"/>
      <c r="K40" s="164"/>
      <c r="L40" s="164"/>
      <c r="M40" s="164"/>
      <c r="N40" s="164"/>
      <c r="O40" s="164"/>
      <c r="P40" s="164"/>
      <c r="Q40" s="164"/>
      <c r="R40" s="164"/>
      <c r="S40" s="164"/>
      <c r="T40" s="164"/>
      <c r="U40" s="164"/>
      <c r="V40" s="164"/>
      <c r="W40" s="164"/>
    </row>
    <row r="41" spans="1:23" ht="12.75">
      <c r="A41" s="165"/>
      <c r="B41" s="166" t="s">
        <v>309</v>
      </c>
      <c r="C41" s="167"/>
      <c r="D41" s="168"/>
      <c r="E41" s="135"/>
      <c r="F41" s="169"/>
    </row>
    <row r="42" spans="1:23" s="73" customFormat="1" ht="12.75">
      <c r="A42" s="38"/>
      <c r="B42" s="178"/>
      <c r="C42" s="150"/>
      <c r="D42" s="151"/>
      <c r="E42" s="259"/>
      <c r="F42" s="155"/>
      <c r="G42" s="164"/>
      <c r="H42" s="164"/>
      <c r="I42" s="164"/>
      <c r="J42" s="164"/>
      <c r="K42" s="164"/>
      <c r="L42" s="164"/>
      <c r="M42" s="164"/>
      <c r="N42" s="164"/>
      <c r="O42" s="164"/>
      <c r="P42" s="164"/>
      <c r="Q42" s="164"/>
      <c r="R42" s="164"/>
      <c r="S42" s="164"/>
      <c r="T42" s="164"/>
      <c r="U42" s="164"/>
      <c r="V42" s="164"/>
      <c r="W42" s="164"/>
    </row>
    <row r="43" spans="1:23" s="73" customFormat="1" ht="60">
      <c r="A43" s="38">
        <f>MAX(A$1:$A42)+1</f>
        <v>11</v>
      </c>
      <c r="B43" s="153" t="s">
        <v>278</v>
      </c>
      <c r="C43" s="150" t="s">
        <v>10</v>
      </c>
      <c r="D43" s="151">
        <v>59</v>
      </c>
      <c r="E43" s="197"/>
      <c r="F43" s="152">
        <f>D43*E43</f>
        <v>0</v>
      </c>
      <c r="G43" s="164"/>
      <c r="H43" s="241"/>
      <c r="I43" s="164"/>
      <c r="J43" s="164"/>
      <c r="K43" s="164"/>
      <c r="L43" s="164"/>
      <c r="M43" s="164"/>
      <c r="N43" s="164"/>
      <c r="O43" s="164"/>
      <c r="P43" s="164"/>
      <c r="Q43" s="164"/>
      <c r="R43" s="164"/>
      <c r="S43" s="164"/>
      <c r="T43" s="164"/>
      <c r="U43" s="164"/>
      <c r="V43" s="164"/>
      <c r="W43" s="164"/>
    </row>
    <row r="44" spans="1:23" s="73" customFormat="1" ht="12.75">
      <c r="A44" s="38"/>
      <c r="B44" s="170"/>
      <c r="C44" s="150"/>
      <c r="D44" s="206"/>
      <c r="E44" s="259"/>
      <c r="F44" s="152"/>
      <c r="G44" s="164"/>
      <c r="H44" s="164"/>
      <c r="I44" s="164"/>
      <c r="J44" s="164"/>
      <c r="K44" s="164"/>
      <c r="L44" s="164"/>
      <c r="M44" s="164"/>
      <c r="N44" s="164"/>
      <c r="O44" s="164"/>
      <c r="P44" s="164"/>
      <c r="Q44" s="164"/>
      <c r="R44" s="164"/>
      <c r="S44" s="164"/>
      <c r="T44" s="164"/>
      <c r="U44" s="164"/>
      <c r="V44" s="164"/>
      <c r="W44" s="164"/>
    </row>
    <row r="45" spans="1:23" s="73" customFormat="1" ht="24">
      <c r="A45" s="38">
        <f>MAX(A$1:$A44)+1</f>
        <v>12</v>
      </c>
      <c r="B45" s="172" t="s">
        <v>119</v>
      </c>
      <c r="D45" s="207"/>
      <c r="E45" s="262"/>
      <c r="F45" s="152"/>
      <c r="G45" s="164"/>
      <c r="H45" s="164"/>
      <c r="I45" s="164"/>
      <c r="J45" s="164"/>
      <c r="K45" s="164"/>
      <c r="L45" s="164"/>
      <c r="M45" s="164"/>
      <c r="N45" s="164"/>
      <c r="O45" s="164"/>
      <c r="P45" s="164"/>
      <c r="Q45" s="164"/>
      <c r="R45" s="164"/>
      <c r="S45" s="164"/>
      <c r="T45" s="164"/>
      <c r="U45" s="164"/>
      <c r="V45" s="164"/>
      <c r="W45" s="164"/>
    </row>
    <row r="46" spans="1:23" s="73" customFormat="1" ht="84">
      <c r="A46" s="38"/>
      <c r="B46" s="172" t="s">
        <v>282</v>
      </c>
      <c r="C46" s="150" t="s">
        <v>10</v>
      </c>
      <c r="D46" s="151">
        <v>260</v>
      </c>
      <c r="E46" s="197"/>
      <c r="F46" s="3">
        <f>D46*E46</f>
        <v>0</v>
      </c>
      <c r="G46" s="164"/>
      <c r="H46" s="241"/>
      <c r="I46" s="164"/>
      <c r="J46" s="164"/>
      <c r="K46" s="164"/>
      <c r="L46" s="164"/>
      <c r="M46" s="164"/>
      <c r="N46" s="164"/>
      <c r="O46" s="164"/>
      <c r="P46" s="164"/>
      <c r="Q46" s="164"/>
      <c r="R46" s="164"/>
      <c r="S46" s="164"/>
      <c r="T46" s="164"/>
      <c r="U46" s="164"/>
      <c r="V46" s="164"/>
      <c r="W46" s="164"/>
    </row>
    <row r="47" spans="1:23" s="73" customFormat="1" ht="12.75">
      <c r="A47" s="38"/>
      <c r="B47" s="154"/>
      <c r="C47" s="150"/>
      <c r="D47" s="206"/>
      <c r="E47" s="259"/>
      <c r="F47" s="3"/>
      <c r="G47" s="164"/>
      <c r="H47" s="164"/>
      <c r="I47" s="164"/>
      <c r="J47" s="164"/>
      <c r="K47" s="164"/>
      <c r="L47" s="164"/>
      <c r="M47" s="164"/>
      <c r="N47" s="164"/>
      <c r="O47" s="164"/>
      <c r="P47" s="164"/>
      <c r="Q47" s="164"/>
      <c r="R47" s="164"/>
      <c r="S47" s="164"/>
      <c r="T47" s="164"/>
      <c r="U47" s="164"/>
      <c r="V47" s="164"/>
      <c r="W47" s="164"/>
    </row>
    <row r="48" spans="1:23" s="174" customFormat="1" ht="72">
      <c r="A48" s="38">
        <f>MAX(A$1:$A47)+1</f>
        <v>13</v>
      </c>
      <c r="B48" s="172" t="s">
        <v>279</v>
      </c>
      <c r="C48" s="173" t="s">
        <v>10</v>
      </c>
      <c r="D48" s="152">
        <v>283</v>
      </c>
      <c r="E48" s="197"/>
      <c r="F48" s="152">
        <f>D48*E48</f>
        <v>0</v>
      </c>
      <c r="G48" s="164"/>
      <c r="H48" s="164"/>
      <c r="I48" s="164"/>
      <c r="J48" s="164"/>
      <c r="K48" s="164"/>
      <c r="L48" s="164"/>
      <c r="M48" s="164"/>
      <c r="N48" s="164"/>
      <c r="O48" s="164"/>
      <c r="P48" s="164"/>
      <c r="Q48" s="164"/>
      <c r="R48" s="164"/>
      <c r="S48" s="164"/>
      <c r="T48" s="164"/>
      <c r="U48" s="164"/>
      <c r="V48" s="164"/>
      <c r="W48" s="164"/>
    </row>
    <row r="49" spans="1:23" s="73" customFormat="1" ht="12.75">
      <c r="A49" s="38"/>
      <c r="B49" s="170"/>
      <c r="D49" s="207"/>
      <c r="E49" s="262"/>
      <c r="G49" s="164"/>
      <c r="H49" s="164"/>
      <c r="I49" s="164"/>
      <c r="J49" s="164"/>
      <c r="K49" s="164"/>
      <c r="L49" s="164"/>
      <c r="M49" s="164"/>
      <c r="N49" s="164"/>
      <c r="O49" s="164"/>
      <c r="P49" s="164"/>
      <c r="Q49" s="164"/>
      <c r="R49" s="164"/>
      <c r="S49" s="164"/>
      <c r="T49" s="164"/>
      <c r="U49" s="164"/>
      <c r="V49" s="164"/>
      <c r="W49" s="164"/>
    </row>
    <row r="50" spans="1:23" s="73" customFormat="1" ht="48">
      <c r="A50" s="38">
        <f>MAX(A$1:$A49)+1</f>
        <v>14</v>
      </c>
      <c r="B50" s="154" t="s">
        <v>114</v>
      </c>
      <c r="C50" s="150"/>
      <c r="D50" s="206"/>
      <c r="E50" s="259"/>
      <c r="F50" s="3"/>
      <c r="G50" s="164"/>
      <c r="H50" s="164"/>
      <c r="I50" s="164"/>
      <c r="J50" s="164"/>
      <c r="K50" s="164"/>
      <c r="L50" s="164"/>
      <c r="M50" s="164"/>
      <c r="N50" s="164"/>
      <c r="O50" s="164"/>
      <c r="P50" s="164"/>
      <c r="Q50" s="164"/>
      <c r="R50" s="164"/>
      <c r="S50" s="164"/>
      <c r="T50" s="164"/>
      <c r="U50" s="164"/>
      <c r="V50" s="164"/>
      <c r="W50" s="164"/>
    </row>
    <row r="51" spans="1:23" s="73" customFormat="1" ht="36">
      <c r="A51" s="38"/>
      <c r="B51" s="157" t="s">
        <v>59</v>
      </c>
      <c r="C51" s="150"/>
      <c r="D51" s="206"/>
      <c r="E51" s="259"/>
      <c r="F51" s="3"/>
      <c r="G51" s="164"/>
      <c r="H51" s="164"/>
      <c r="I51" s="164"/>
      <c r="J51" s="164"/>
      <c r="K51" s="164"/>
      <c r="L51" s="164"/>
      <c r="M51" s="164"/>
      <c r="N51" s="164"/>
      <c r="O51" s="164"/>
      <c r="P51" s="164"/>
      <c r="Q51" s="164"/>
      <c r="R51" s="164"/>
      <c r="S51" s="164"/>
      <c r="T51" s="164"/>
      <c r="U51" s="164"/>
      <c r="V51" s="164"/>
      <c r="W51" s="164"/>
    </row>
    <row r="52" spans="1:23" s="73" customFormat="1" ht="36">
      <c r="A52" s="38"/>
      <c r="B52" s="154" t="s">
        <v>116</v>
      </c>
      <c r="C52" s="150"/>
      <c r="D52" s="206"/>
      <c r="E52" s="259"/>
      <c r="F52" s="3"/>
      <c r="G52" s="164"/>
      <c r="H52" s="164"/>
      <c r="I52" s="164"/>
      <c r="J52" s="164"/>
      <c r="K52" s="164"/>
      <c r="L52" s="164"/>
      <c r="M52" s="164"/>
      <c r="N52" s="164"/>
      <c r="O52" s="164"/>
      <c r="P52" s="164"/>
      <c r="Q52" s="164"/>
      <c r="R52" s="164"/>
      <c r="S52" s="164"/>
      <c r="T52" s="164"/>
      <c r="U52" s="164"/>
      <c r="V52" s="164"/>
      <c r="W52" s="164"/>
    </row>
    <row r="53" spans="1:23" s="73" customFormat="1" ht="48">
      <c r="A53" s="38"/>
      <c r="B53" s="156" t="s">
        <v>60</v>
      </c>
      <c r="C53" s="150" t="s">
        <v>10</v>
      </c>
      <c r="D53" s="151">
        <v>141</v>
      </c>
      <c r="E53" s="197"/>
      <c r="F53" s="3">
        <f>D53*E53</f>
        <v>0</v>
      </c>
      <c r="G53" s="164"/>
      <c r="H53" s="164"/>
      <c r="I53" s="164"/>
      <c r="J53" s="164"/>
      <c r="K53" s="164"/>
      <c r="L53" s="164"/>
      <c r="M53" s="164"/>
      <c r="N53" s="164"/>
      <c r="O53" s="164"/>
      <c r="P53" s="164"/>
      <c r="Q53" s="164"/>
      <c r="R53" s="164"/>
      <c r="S53" s="164"/>
      <c r="T53" s="164"/>
      <c r="U53" s="164"/>
      <c r="V53" s="164"/>
      <c r="W53" s="164"/>
    </row>
    <row r="54" spans="1:23" s="73" customFormat="1" ht="12.75">
      <c r="A54" s="38"/>
      <c r="B54" s="156"/>
      <c r="C54" s="150"/>
      <c r="D54" s="151"/>
      <c r="E54" s="203"/>
      <c r="F54" s="3"/>
      <c r="G54" s="164"/>
      <c r="H54" s="164"/>
      <c r="I54" s="164"/>
      <c r="J54" s="164"/>
      <c r="K54" s="164"/>
      <c r="L54" s="164"/>
      <c r="M54" s="164"/>
      <c r="N54" s="164"/>
      <c r="O54" s="164"/>
      <c r="P54" s="164"/>
      <c r="Q54" s="164"/>
      <c r="R54" s="164"/>
      <c r="S54" s="164"/>
      <c r="T54" s="164"/>
      <c r="U54" s="164"/>
      <c r="V54" s="164"/>
      <c r="W54" s="164"/>
    </row>
    <row r="55" spans="1:23" s="73" customFormat="1" ht="48">
      <c r="A55" s="38">
        <f>MAX(A$1:$A54)+1</f>
        <v>15</v>
      </c>
      <c r="B55" s="154" t="s">
        <v>121</v>
      </c>
      <c r="C55" s="150" t="s">
        <v>51</v>
      </c>
      <c r="D55" s="151">
        <f>D18</f>
        <v>840</v>
      </c>
      <c r="E55" s="197"/>
      <c r="F55" s="3">
        <f>D55*E55</f>
        <v>0</v>
      </c>
      <c r="G55" s="164"/>
      <c r="H55" s="164"/>
      <c r="I55" s="164"/>
      <c r="J55" s="164"/>
      <c r="K55" s="164"/>
      <c r="L55" s="164"/>
      <c r="M55" s="164"/>
      <c r="N55" s="164"/>
      <c r="O55" s="164"/>
      <c r="P55" s="164"/>
      <c r="Q55" s="164"/>
      <c r="R55" s="164"/>
      <c r="S55" s="164"/>
      <c r="T55" s="164"/>
      <c r="U55" s="164"/>
      <c r="V55" s="164"/>
      <c r="W55" s="164"/>
    </row>
    <row r="56" spans="1:23" s="73" customFormat="1" ht="12.75">
      <c r="A56" s="38"/>
      <c r="B56" s="170"/>
      <c r="C56" s="150"/>
      <c r="D56" s="206"/>
      <c r="E56" s="259"/>
      <c r="F56" s="3"/>
      <c r="G56" s="164"/>
      <c r="H56" s="164"/>
      <c r="I56" s="164"/>
      <c r="J56" s="164"/>
      <c r="K56" s="164"/>
      <c r="L56" s="164"/>
      <c r="M56" s="164"/>
      <c r="N56" s="164"/>
      <c r="O56" s="164"/>
      <c r="P56" s="164"/>
      <c r="Q56" s="164"/>
      <c r="R56" s="164"/>
      <c r="S56" s="164"/>
      <c r="T56" s="164"/>
      <c r="U56" s="164"/>
      <c r="V56" s="164"/>
      <c r="W56" s="164"/>
    </row>
    <row r="57" spans="1:23" s="73" customFormat="1" ht="48.75">
      <c r="A57" s="38">
        <f>MAX(A$1:$A56)+1</f>
        <v>16</v>
      </c>
      <c r="B57" s="180" t="s">
        <v>120</v>
      </c>
      <c r="C57" s="150" t="s">
        <v>10</v>
      </c>
      <c r="D57" s="151">
        <v>252</v>
      </c>
      <c r="E57" s="205"/>
      <c r="F57" s="3">
        <f>D57*E57</f>
        <v>0</v>
      </c>
      <c r="G57" s="164"/>
      <c r="H57" s="74"/>
      <c r="I57" s="164"/>
      <c r="J57" s="164"/>
      <c r="K57" s="164"/>
      <c r="L57" s="164"/>
      <c r="M57" s="164"/>
      <c r="N57" s="164"/>
      <c r="O57" s="164"/>
      <c r="P57" s="164"/>
      <c r="Q57" s="164"/>
      <c r="R57" s="164"/>
      <c r="S57" s="164"/>
      <c r="T57" s="164"/>
      <c r="U57" s="164"/>
      <c r="V57" s="164"/>
      <c r="W57" s="164"/>
    </row>
    <row r="58" spans="1:23" s="73" customFormat="1" ht="12.75">
      <c r="A58" s="38"/>
      <c r="B58" s="170"/>
      <c r="C58" s="150"/>
      <c r="D58" s="206"/>
      <c r="E58" s="259"/>
      <c r="F58" s="3"/>
      <c r="G58" s="164"/>
      <c r="H58" s="164"/>
      <c r="I58" s="164"/>
      <c r="J58" s="164"/>
      <c r="K58" s="164"/>
      <c r="L58" s="164"/>
      <c r="M58" s="164"/>
      <c r="N58" s="164"/>
      <c r="O58" s="164"/>
      <c r="P58" s="164"/>
      <c r="Q58" s="164"/>
      <c r="R58" s="164"/>
      <c r="S58" s="164"/>
      <c r="T58" s="164"/>
      <c r="U58" s="164"/>
      <c r="V58" s="164"/>
      <c r="W58" s="164"/>
    </row>
    <row r="59" spans="1:23" s="73" customFormat="1" ht="36">
      <c r="A59" s="38">
        <f>MAX(A$1:$A58)+1</f>
        <v>17</v>
      </c>
      <c r="B59" s="154" t="s">
        <v>181</v>
      </c>
      <c r="C59" s="150" t="s">
        <v>51</v>
      </c>
      <c r="D59" s="151">
        <f>D55</f>
        <v>840</v>
      </c>
      <c r="E59" s="197"/>
      <c r="F59" s="3">
        <f>D59*E59</f>
        <v>0</v>
      </c>
      <c r="G59" s="164"/>
      <c r="H59" s="240"/>
      <c r="I59" s="164"/>
      <c r="J59" s="164"/>
      <c r="K59" s="164"/>
      <c r="L59" s="164"/>
      <c r="M59" s="164"/>
      <c r="N59" s="164"/>
      <c r="O59" s="164"/>
      <c r="P59" s="164"/>
      <c r="Q59" s="164"/>
      <c r="R59" s="164"/>
      <c r="S59" s="164"/>
      <c r="T59" s="164"/>
      <c r="U59" s="164"/>
      <c r="V59" s="164"/>
      <c r="W59" s="164"/>
    </row>
    <row r="60" spans="1:23" s="73" customFormat="1" ht="12.75">
      <c r="A60" s="38"/>
      <c r="B60" s="170"/>
      <c r="C60" s="150"/>
      <c r="D60" s="206"/>
      <c r="E60" s="259"/>
      <c r="F60" s="3"/>
      <c r="G60" s="164"/>
      <c r="H60" s="164"/>
      <c r="I60" s="164"/>
      <c r="J60" s="164"/>
      <c r="K60" s="164"/>
      <c r="L60" s="164"/>
      <c r="M60" s="164"/>
      <c r="N60" s="164"/>
      <c r="O60" s="164"/>
      <c r="P60" s="164"/>
      <c r="Q60" s="164"/>
      <c r="R60" s="164"/>
      <c r="S60" s="164"/>
      <c r="T60" s="164"/>
      <c r="U60" s="164"/>
      <c r="V60" s="164"/>
      <c r="W60" s="164"/>
    </row>
    <row r="61" spans="1:23" s="174" customFormat="1" ht="84">
      <c r="A61" s="38">
        <f>MAX(A$1:$A60)+1</f>
        <v>18</v>
      </c>
      <c r="B61" s="154" t="s">
        <v>310</v>
      </c>
      <c r="C61" s="150" t="s">
        <v>10</v>
      </c>
      <c r="D61" s="151">
        <v>60</v>
      </c>
      <c r="E61" s="197"/>
      <c r="F61" s="3">
        <f>D61*E61</f>
        <v>0</v>
      </c>
      <c r="G61" s="164"/>
      <c r="H61" s="164"/>
      <c r="I61" s="164"/>
      <c r="J61" s="164"/>
      <c r="K61" s="164"/>
      <c r="L61" s="164"/>
      <c r="M61" s="164"/>
      <c r="N61" s="164"/>
      <c r="O61" s="164"/>
      <c r="P61" s="164"/>
      <c r="Q61" s="164"/>
      <c r="R61" s="164"/>
      <c r="S61" s="164"/>
      <c r="T61" s="164"/>
      <c r="U61" s="164"/>
      <c r="V61" s="164"/>
      <c r="W61" s="164"/>
    </row>
    <row r="62" spans="1:23" s="174" customFormat="1" ht="12.75">
      <c r="A62" s="182"/>
      <c r="B62" s="157"/>
      <c r="C62" s="173"/>
      <c r="D62" s="209"/>
      <c r="E62" s="218"/>
      <c r="F62" s="152"/>
      <c r="G62" s="164"/>
      <c r="H62" s="164"/>
      <c r="I62" s="164"/>
      <c r="J62" s="164"/>
      <c r="K62" s="164"/>
      <c r="L62" s="164"/>
      <c r="M62" s="164"/>
      <c r="N62" s="164"/>
      <c r="O62" s="164"/>
      <c r="P62" s="164"/>
      <c r="Q62" s="164"/>
      <c r="R62" s="164"/>
      <c r="S62" s="164"/>
      <c r="T62" s="164"/>
      <c r="U62" s="164"/>
      <c r="V62" s="164"/>
      <c r="W62" s="164"/>
    </row>
    <row r="63" spans="1:23" s="174" customFormat="1" ht="48">
      <c r="A63" s="38">
        <f>MAX(A$1:$A62)+1</f>
        <v>19</v>
      </c>
      <c r="B63" s="157" t="s">
        <v>311</v>
      </c>
      <c r="C63" s="150" t="s">
        <v>10</v>
      </c>
      <c r="D63" s="151">
        <f>D43+D46-D57-D61</f>
        <v>7</v>
      </c>
      <c r="E63" s="197"/>
      <c r="F63" s="3">
        <f>D63*E63</f>
        <v>0</v>
      </c>
      <c r="G63" s="164"/>
      <c r="H63" s="164"/>
      <c r="I63" s="164"/>
      <c r="J63" s="164"/>
      <c r="K63" s="164"/>
      <c r="L63" s="164"/>
      <c r="M63" s="164"/>
      <c r="N63" s="164"/>
      <c r="O63" s="164"/>
      <c r="P63" s="164"/>
      <c r="Q63" s="164"/>
      <c r="R63" s="164"/>
      <c r="S63" s="164"/>
      <c r="T63" s="164"/>
      <c r="U63" s="164"/>
      <c r="V63" s="164"/>
      <c r="W63" s="164"/>
    </row>
    <row r="64" spans="1:23" s="174" customFormat="1" ht="12" customHeight="1">
      <c r="A64" s="182"/>
      <c r="B64" s="157"/>
      <c r="C64" s="173"/>
      <c r="D64" s="209"/>
      <c r="E64" s="218"/>
      <c r="F64" s="152"/>
      <c r="G64" s="164"/>
      <c r="H64" s="164"/>
      <c r="I64" s="164"/>
      <c r="J64" s="164"/>
      <c r="K64" s="164"/>
      <c r="L64" s="164"/>
      <c r="M64" s="164"/>
      <c r="N64" s="164"/>
      <c r="O64" s="164"/>
      <c r="P64" s="164"/>
      <c r="Q64" s="164"/>
      <c r="R64" s="164"/>
      <c r="S64" s="164"/>
      <c r="T64" s="164"/>
      <c r="U64" s="164"/>
      <c r="V64" s="164"/>
      <c r="W64" s="164"/>
    </row>
    <row r="65" spans="1:23" s="74" customFormat="1" ht="60">
      <c r="A65" s="38">
        <f>MAX(A$1:$A62)+1</f>
        <v>19</v>
      </c>
      <c r="B65" s="99" t="s">
        <v>182</v>
      </c>
      <c r="D65" s="210"/>
      <c r="E65" s="261"/>
      <c r="G65" s="164"/>
      <c r="H65" s="164"/>
      <c r="I65" s="164"/>
      <c r="J65" s="164"/>
      <c r="K65" s="164"/>
      <c r="L65" s="164"/>
      <c r="M65" s="164"/>
      <c r="N65" s="164"/>
      <c r="O65" s="164"/>
      <c r="P65" s="164"/>
      <c r="Q65" s="164"/>
      <c r="R65" s="164"/>
      <c r="S65" s="164"/>
      <c r="T65" s="164"/>
      <c r="U65" s="164"/>
      <c r="V65" s="164"/>
      <c r="W65" s="164"/>
    </row>
    <row r="66" spans="1:23" s="74" customFormat="1" ht="24">
      <c r="A66" s="38"/>
      <c r="B66" s="99" t="s">
        <v>123</v>
      </c>
      <c r="C66" s="150" t="s">
        <v>10</v>
      </c>
      <c r="D66" s="152">
        <v>4</v>
      </c>
      <c r="E66" s="197"/>
      <c r="F66" s="152">
        <f>D66*E66</f>
        <v>0</v>
      </c>
      <c r="G66" s="164"/>
      <c r="H66" s="164"/>
      <c r="I66" s="164"/>
      <c r="J66" s="164"/>
      <c r="K66" s="164"/>
      <c r="L66" s="164"/>
      <c r="M66" s="164"/>
      <c r="N66" s="164"/>
      <c r="O66" s="164"/>
      <c r="P66" s="164"/>
      <c r="Q66" s="164"/>
      <c r="R66" s="164"/>
      <c r="S66" s="164"/>
      <c r="T66" s="164"/>
      <c r="U66" s="164"/>
      <c r="V66" s="164"/>
      <c r="W66" s="164"/>
    </row>
    <row r="67" spans="1:23" s="74" customFormat="1" ht="12.75">
      <c r="A67" s="38"/>
      <c r="B67" s="99"/>
      <c r="C67" s="150"/>
      <c r="D67" s="208"/>
      <c r="E67" s="259"/>
      <c r="F67" s="152"/>
      <c r="G67" s="164"/>
      <c r="H67" s="164"/>
      <c r="I67" s="164"/>
      <c r="J67" s="164"/>
      <c r="K67" s="164"/>
      <c r="L67" s="164"/>
      <c r="M67" s="164"/>
      <c r="N67" s="164"/>
      <c r="O67" s="164"/>
      <c r="P67" s="164"/>
      <c r="Q67" s="164"/>
      <c r="R67" s="164"/>
      <c r="S67" s="164"/>
      <c r="T67" s="164"/>
      <c r="U67" s="164"/>
      <c r="V67" s="164"/>
      <c r="W67" s="164"/>
    </row>
    <row r="68" spans="1:23" s="179" customFormat="1" ht="12.75">
      <c r="A68" s="38">
        <f>MAX(A$1:$A67)+1</f>
        <v>20</v>
      </c>
      <c r="B68" s="157" t="s">
        <v>117</v>
      </c>
      <c r="D68" s="211"/>
      <c r="E68" s="265"/>
      <c r="G68" s="164"/>
      <c r="H68" s="164"/>
      <c r="I68" s="164"/>
      <c r="J68" s="164"/>
      <c r="K68" s="164"/>
      <c r="L68" s="164"/>
      <c r="M68" s="164"/>
      <c r="N68" s="164"/>
      <c r="O68" s="164"/>
      <c r="P68" s="164"/>
      <c r="Q68" s="164"/>
      <c r="R68" s="164"/>
      <c r="S68" s="164"/>
      <c r="T68" s="164"/>
      <c r="U68" s="164"/>
      <c r="V68" s="164"/>
      <c r="W68" s="164"/>
    </row>
    <row r="69" spans="1:23" s="179" customFormat="1" ht="36">
      <c r="A69" s="38"/>
      <c r="B69" s="157" t="s">
        <v>62</v>
      </c>
      <c r="C69" s="150" t="s">
        <v>10</v>
      </c>
      <c r="D69" s="151">
        <f>D43+D46-D61</f>
        <v>259</v>
      </c>
      <c r="E69" s="197"/>
      <c r="F69" s="3">
        <f>D69*E69</f>
        <v>0</v>
      </c>
      <c r="G69" s="164"/>
      <c r="H69" s="164"/>
      <c r="I69" s="164"/>
      <c r="J69" s="164"/>
      <c r="K69" s="164"/>
      <c r="L69" s="164"/>
      <c r="M69" s="164"/>
      <c r="N69" s="164"/>
      <c r="O69" s="164"/>
      <c r="P69" s="164"/>
      <c r="Q69" s="164"/>
      <c r="R69" s="164"/>
      <c r="S69" s="164"/>
      <c r="T69" s="164"/>
      <c r="U69" s="164"/>
      <c r="V69" s="164"/>
      <c r="W69" s="164"/>
    </row>
    <row r="70" spans="1:23" s="179" customFormat="1" ht="12.75">
      <c r="A70" s="38"/>
      <c r="B70" s="170"/>
      <c r="C70" s="150"/>
      <c r="D70" s="208"/>
      <c r="E70" s="259"/>
      <c r="F70" s="152"/>
      <c r="G70" s="164"/>
      <c r="H70" s="164"/>
      <c r="I70" s="164"/>
      <c r="J70" s="164"/>
      <c r="K70" s="164"/>
      <c r="L70" s="164"/>
      <c r="M70" s="164"/>
      <c r="N70" s="164"/>
      <c r="O70" s="164"/>
      <c r="P70" s="164"/>
      <c r="Q70" s="164"/>
      <c r="R70" s="164"/>
      <c r="S70" s="164"/>
      <c r="T70" s="164"/>
      <c r="U70" s="164"/>
      <c r="V70" s="164"/>
      <c r="W70" s="164"/>
    </row>
    <row r="71" spans="1:23" s="73" customFormat="1" ht="60">
      <c r="A71" s="38">
        <f>MAX(A$1:$A70)+1</f>
        <v>21</v>
      </c>
      <c r="B71" s="99" t="s">
        <v>63</v>
      </c>
      <c r="C71" s="150" t="s">
        <v>10</v>
      </c>
      <c r="D71" s="151">
        <f>D69</f>
        <v>259</v>
      </c>
      <c r="E71" s="197"/>
      <c r="F71" s="3">
        <f>D71*E71</f>
        <v>0</v>
      </c>
      <c r="G71" s="164"/>
      <c r="H71" s="164"/>
      <c r="I71" s="164"/>
      <c r="J71" s="164"/>
      <c r="K71" s="164"/>
      <c r="L71" s="164"/>
      <c r="M71" s="164"/>
      <c r="N71" s="164"/>
      <c r="O71" s="164"/>
      <c r="P71" s="164"/>
      <c r="Q71" s="164"/>
      <c r="R71" s="164"/>
      <c r="S71" s="164"/>
      <c r="T71" s="164"/>
      <c r="U71" s="164"/>
      <c r="V71" s="164"/>
      <c r="W71" s="164"/>
    </row>
    <row r="72" spans="1:23" s="74" customFormat="1" ht="13.5" thickBot="1">
      <c r="A72" s="175"/>
      <c r="B72" s="170"/>
      <c r="C72" s="150"/>
      <c r="D72" s="151"/>
      <c r="E72" s="259"/>
      <c r="F72" s="3"/>
      <c r="G72" s="164"/>
      <c r="H72" s="164"/>
      <c r="I72" s="164"/>
      <c r="J72" s="164"/>
      <c r="K72" s="164"/>
      <c r="L72" s="164"/>
      <c r="M72" s="164"/>
      <c r="N72" s="164"/>
      <c r="O72" s="164"/>
      <c r="P72" s="164"/>
      <c r="Q72" s="164"/>
      <c r="R72" s="164"/>
      <c r="S72" s="164"/>
      <c r="T72" s="164"/>
      <c r="U72" s="164"/>
      <c r="V72" s="164"/>
      <c r="W72" s="164"/>
    </row>
    <row r="73" spans="1:23" s="49" customFormat="1" ht="27" thickTop="1" thickBot="1">
      <c r="A73" s="98"/>
      <c r="B73" s="104" t="str">
        <f>+CONCATENATE("REKAPITULACIJA - ",B41)</f>
        <v>REKAPITULACIJA - B3.3. ZEMELJSKA   DELA</v>
      </c>
      <c r="C73" s="105"/>
      <c r="D73" s="79"/>
      <c r="E73" s="263"/>
      <c r="F73" s="94">
        <f>SUM(F41:F72)</f>
        <v>0</v>
      </c>
      <c r="G73" s="164"/>
      <c r="H73" s="164"/>
      <c r="I73" s="164"/>
      <c r="J73" s="164"/>
      <c r="K73" s="164"/>
      <c r="L73" s="164"/>
      <c r="M73" s="164"/>
      <c r="N73" s="164"/>
      <c r="O73" s="164"/>
      <c r="P73" s="164"/>
      <c r="Q73" s="164"/>
      <c r="R73" s="164"/>
      <c r="S73" s="164"/>
      <c r="T73" s="164"/>
      <c r="U73" s="164"/>
      <c r="V73" s="164"/>
      <c r="W73" s="164"/>
    </row>
    <row r="74" spans="1:23" s="74" customFormat="1" ht="13.5" thickTop="1">
      <c r="A74" s="42"/>
      <c r="B74" s="99"/>
      <c r="C74" s="150"/>
      <c r="D74" s="151"/>
      <c r="E74" s="259"/>
      <c r="F74" s="155"/>
      <c r="G74" s="164"/>
      <c r="H74" s="164"/>
      <c r="I74" s="164"/>
      <c r="J74" s="164"/>
      <c r="K74" s="164"/>
      <c r="L74" s="164"/>
      <c r="M74" s="164"/>
      <c r="N74" s="164"/>
      <c r="O74" s="164"/>
      <c r="P74" s="164"/>
      <c r="Q74" s="164"/>
      <c r="R74" s="164"/>
      <c r="S74" s="164"/>
      <c r="T74" s="164"/>
      <c r="U74" s="164"/>
      <c r="V74" s="164"/>
      <c r="W74" s="164"/>
    </row>
    <row r="75" spans="1:23" s="73" customFormat="1" ht="12.75">
      <c r="A75" s="38" t="s">
        <v>6</v>
      </c>
      <c r="B75" s="178" t="s">
        <v>304</v>
      </c>
      <c r="C75" s="150" t="s">
        <v>1</v>
      </c>
      <c r="D75" s="151" t="s">
        <v>6</v>
      </c>
      <c r="E75" s="259" t="s">
        <v>1</v>
      </c>
      <c r="F75" s="155"/>
      <c r="G75" s="164"/>
      <c r="H75" s="164"/>
      <c r="I75" s="164"/>
      <c r="J75" s="164"/>
      <c r="K75" s="164"/>
      <c r="L75" s="164"/>
      <c r="M75" s="164"/>
      <c r="N75" s="164"/>
      <c r="O75" s="164"/>
      <c r="P75" s="164"/>
      <c r="Q75" s="164"/>
      <c r="R75" s="164"/>
      <c r="S75" s="164"/>
      <c r="T75" s="164"/>
      <c r="U75" s="164"/>
      <c r="V75" s="164"/>
      <c r="W75" s="164"/>
    </row>
    <row r="76" spans="1:23" s="74" customFormat="1" ht="12.75">
      <c r="A76" s="175" t="s">
        <v>6</v>
      </c>
      <c r="B76" s="176"/>
      <c r="C76" s="177"/>
      <c r="D76" s="177"/>
      <c r="E76" s="264"/>
      <c r="F76" s="177"/>
      <c r="G76" s="164"/>
      <c r="H76" s="164"/>
      <c r="I76" s="164"/>
      <c r="J76" s="164"/>
      <c r="K76" s="164"/>
      <c r="L76" s="164"/>
      <c r="M76" s="164"/>
      <c r="N76" s="164"/>
      <c r="O76" s="164"/>
      <c r="P76" s="164"/>
      <c r="Q76" s="164"/>
      <c r="R76" s="164"/>
      <c r="S76" s="164"/>
      <c r="T76" s="164"/>
      <c r="U76" s="164"/>
      <c r="V76" s="164"/>
      <c r="W76" s="164"/>
    </row>
    <row r="77" spans="1:23" s="73" customFormat="1" ht="36">
      <c r="A77" s="38">
        <f>MAX(A$1:$A76)+1</f>
        <v>22</v>
      </c>
      <c r="B77" s="99" t="s">
        <v>64</v>
      </c>
      <c r="C77" s="150" t="s">
        <v>51</v>
      </c>
      <c r="D77" s="151">
        <f>D59</f>
        <v>840</v>
      </c>
      <c r="E77" s="197"/>
      <c r="F77" s="152">
        <f>D77*E77</f>
        <v>0</v>
      </c>
      <c r="G77" s="164"/>
      <c r="H77" s="164"/>
      <c r="I77" s="164"/>
      <c r="J77" s="164"/>
      <c r="K77" s="164"/>
      <c r="L77" s="164"/>
      <c r="M77" s="164"/>
      <c r="N77" s="164"/>
      <c r="O77" s="164"/>
      <c r="P77" s="164"/>
      <c r="Q77" s="164"/>
      <c r="R77" s="164"/>
      <c r="S77" s="164"/>
      <c r="T77" s="164"/>
      <c r="U77" s="164"/>
      <c r="V77" s="164"/>
      <c r="W77" s="164"/>
    </row>
    <row r="78" spans="1:23" s="74" customFormat="1" ht="12.75">
      <c r="A78" s="175"/>
      <c r="B78" s="170"/>
      <c r="C78" s="150" t="s">
        <v>1</v>
      </c>
      <c r="D78" s="151" t="s">
        <v>6</v>
      </c>
      <c r="E78" s="259"/>
      <c r="F78" s="155"/>
      <c r="G78" s="164"/>
      <c r="H78" s="164"/>
      <c r="I78" s="164"/>
      <c r="J78" s="164"/>
      <c r="K78" s="164"/>
      <c r="L78" s="164"/>
      <c r="M78" s="164"/>
      <c r="N78" s="164"/>
      <c r="O78" s="164"/>
      <c r="P78" s="164"/>
      <c r="Q78" s="164"/>
      <c r="R78" s="164"/>
      <c r="S78" s="164"/>
      <c r="T78" s="164"/>
      <c r="U78" s="164"/>
      <c r="V78" s="164"/>
      <c r="W78" s="164"/>
    </row>
    <row r="79" spans="1:23" s="73" customFormat="1" ht="48">
      <c r="A79" s="38">
        <f>MAX(A$1:$A78)+1</f>
        <v>23</v>
      </c>
      <c r="B79" s="99" t="s">
        <v>265</v>
      </c>
      <c r="C79" s="150"/>
      <c r="D79" s="151"/>
      <c r="E79" s="259"/>
      <c r="F79" s="152"/>
      <c r="G79" s="164"/>
      <c r="H79" s="164"/>
      <c r="I79" s="164"/>
      <c r="J79" s="164"/>
      <c r="K79" s="164"/>
      <c r="L79" s="164"/>
      <c r="M79" s="164"/>
      <c r="N79" s="164"/>
      <c r="O79" s="164"/>
      <c r="P79" s="164"/>
      <c r="Q79" s="164"/>
      <c r="R79" s="164"/>
      <c r="S79" s="164"/>
      <c r="T79" s="164"/>
      <c r="U79" s="164"/>
      <c r="V79" s="164"/>
      <c r="W79" s="164"/>
    </row>
    <row r="80" spans="1:23" s="73" customFormat="1" ht="12.75">
      <c r="A80" s="38"/>
      <c r="B80" s="184" t="s">
        <v>262</v>
      </c>
      <c r="C80" s="150" t="s">
        <v>51</v>
      </c>
      <c r="D80" s="151">
        <f>D77</f>
        <v>840</v>
      </c>
      <c r="E80" s="197"/>
      <c r="F80" s="152">
        <f>D80*E80</f>
        <v>0</v>
      </c>
      <c r="G80" s="164"/>
      <c r="H80" s="164"/>
      <c r="I80" s="164"/>
      <c r="J80" s="164"/>
      <c r="K80" s="164"/>
      <c r="L80" s="164"/>
      <c r="M80" s="164"/>
      <c r="N80" s="164"/>
      <c r="O80" s="164"/>
      <c r="P80" s="164"/>
      <c r="Q80" s="164"/>
      <c r="R80" s="164"/>
      <c r="S80" s="164"/>
      <c r="T80" s="164"/>
      <c r="U80" s="164"/>
      <c r="V80" s="164"/>
      <c r="W80" s="164"/>
    </row>
    <row r="81" spans="1:23" s="73" customFormat="1" ht="12.75">
      <c r="A81" s="38"/>
      <c r="B81" s="184"/>
      <c r="C81" s="150"/>
      <c r="D81" s="151"/>
      <c r="E81" s="203"/>
      <c r="F81" s="152"/>
      <c r="G81" s="164"/>
      <c r="H81" s="164"/>
      <c r="I81" s="164"/>
      <c r="J81" s="164"/>
      <c r="K81" s="164"/>
      <c r="L81" s="164"/>
      <c r="M81" s="164"/>
      <c r="N81" s="164"/>
      <c r="O81" s="164"/>
      <c r="P81" s="164"/>
      <c r="Q81" s="164"/>
      <c r="R81" s="164"/>
      <c r="S81" s="164"/>
      <c r="T81" s="164"/>
      <c r="U81" s="164"/>
      <c r="V81" s="164"/>
      <c r="W81" s="164"/>
    </row>
    <row r="82" spans="1:23" s="73" customFormat="1" ht="36">
      <c r="A82" s="38">
        <f>MAX(A$1:$A81)+1</f>
        <v>24</v>
      </c>
      <c r="B82" s="99" t="s">
        <v>264</v>
      </c>
      <c r="C82" s="150"/>
      <c r="D82" s="151"/>
      <c r="E82" s="259"/>
      <c r="F82" s="155"/>
      <c r="G82" s="164"/>
      <c r="H82" s="164"/>
      <c r="I82" s="164"/>
      <c r="J82" s="164"/>
      <c r="K82" s="164"/>
      <c r="L82" s="164"/>
      <c r="M82" s="164"/>
      <c r="N82" s="164"/>
      <c r="O82" s="164"/>
      <c r="P82" s="164"/>
      <c r="Q82" s="164"/>
      <c r="R82" s="164"/>
      <c r="S82" s="164"/>
      <c r="T82" s="164"/>
      <c r="U82" s="164"/>
      <c r="V82" s="164"/>
      <c r="W82" s="164"/>
    </row>
    <row r="83" spans="1:23" s="73" customFormat="1" ht="36">
      <c r="A83" s="38"/>
      <c r="B83" s="99" t="s">
        <v>65</v>
      </c>
      <c r="C83" s="150"/>
      <c r="D83" s="151"/>
      <c r="E83" s="259"/>
      <c r="F83" s="152"/>
      <c r="G83" s="164"/>
      <c r="H83" s="164"/>
      <c r="I83" s="164"/>
      <c r="J83" s="164"/>
      <c r="K83" s="164"/>
      <c r="L83" s="164"/>
      <c r="M83" s="164"/>
      <c r="N83" s="164"/>
      <c r="O83" s="164"/>
      <c r="P83" s="164"/>
      <c r="Q83" s="164"/>
      <c r="R83" s="164"/>
      <c r="S83" s="164"/>
      <c r="T83" s="164"/>
      <c r="U83" s="164"/>
      <c r="V83" s="164"/>
      <c r="W83" s="164"/>
    </row>
    <row r="84" spans="1:23" s="73" customFormat="1" ht="12.75">
      <c r="A84" s="38"/>
      <c r="B84" s="184" t="s">
        <v>128</v>
      </c>
      <c r="C84" s="150" t="s">
        <v>51</v>
      </c>
      <c r="D84" s="151">
        <f>D77</f>
        <v>840</v>
      </c>
      <c r="E84" s="197"/>
      <c r="F84" s="152">
        <f>D84*E84</f>
        <v>0</v>
      </c>
      <c r="G84" s="164"/>
      <c r="H84" s="164"/>
      <c r="I84" s="164"/>
      <c r="J84" s="164"/>
      <c r="K84" s="164"/>
      <c r="L84" s="164"/>
      <c r="M84" s="164"/>
      <c r="N84" s="164"/>
      <c r="O84" s="164"/>
      <c r="P84" s="164"/>
      <c r="Q84" s="164"/>
      <c r="R84" s="164"/>
      <c r="S84" s="164"/>
      <c r="T84" s="164"/>
      <c r="U84" s="164"/>
      <c r="V84" s="164"/>
      <c r="W84" s="164"/>
    </row>
    <row r="85" spans="1:23" s="73" customFormat="1" ht="12.75">
      <c r="A85" s="38"/>
      <c r="B85" s="184"/>
      <c r="C85" s="150"/>
      <c r="D85" s="151"/>
      <c r="E85" s="203"/>
      <c r="F85" s="152"/>
      <c r="G85" s="164"/>
      <c r="H85" s="164"/>
      <c r="I85" s="164"/>
      <c r="J85" s="164"/>
      <c r="K85" s="164"/>
      <c r="L85" s="164"/>
      <c r="M85" s="164"/>
      <c r="N85" s="164"/>
      <c r="O85" s="164"/>
      <c r="P85" s="164"/>
      <c r="Q85" s="164"/>
      <c r="R85" s="164"/>
      <c r="S85" s="164"/>
      <c r="T85" s="164"/>
      <c r="U85" s="164"/>
      <c r="V85" s="164"/>
      <c r="W85" s="164"/>
    </row>
    <row r="86" spans="1:23" s="73" customFormat="1" ht="60">
      <c r="A86" s="38">
        <f>MAX(A$1:$A85)+1</f>
        <v>25</v>
      </c>
      <c r="B86" s="184" t="s">
        <v>129</v>
      </c>
      <c r="C86" s="150"/>
      <c r="D86" s="151"/>
      <c r="E86" s="259"/>
      <c r="F86" s="152"/>
      <c r="G86" s="164"/>
      <c r="H86" s="164"/>
      <c r="I86" s="164"/>
      <c r="J86" s="164"/>
      <c r="K86" s="164"/>
      <c r="L86" s="164"/>
      <c r="M86" s="164"/>
      <c r="N86" s="164"/>
      <c r="O86" s="164"/>
      <c r="P86" s="164"/>
      <c r="Q86" s="164"/>
      <c r="R86" s="164"/>
      <c r="S86" s="164"/>
      <c r="T86" s="164"/>
      <c r="U86" s="164"/>
      <c r="V86" s="164"/>
      <c r="W86" s="164"/>
    </row>
    <row r="87" spans="1:23" s="174" customFormat="1" ht="24">
      <c r="A87" s="182"/>
      <c r="B87" s="184" t="s">
        <v>183</v>
      </c>
      <c r="E87" s="219"/>
      <c r="G87" s="164"/>
      <c r="H87" s="164"/>
      <c r="I87" s="164"/>
      <c r="J87" s="164"/>
      <c r="K87" s="164"/>
      <c r="L87" s="164"/>
      <c r="M87" s="164"/>
      <c r="N87" s="164"/>
      <c r="O87" s="164"/>
      <c r="P87" s="164"/>
      <c r="Q87" s="164"/>
      <c r="R87" s="164"/>
      <c r="S87" s="164"/>
      <c r="T87" s="164"/>
      <c r="U87" s="164"/>
      <c r="V87" s="164"/>
      <c r="W87" s="164"/>
    </row>
    <row r="88" spans="1:23" s="174" customFormat="1" ht="24">
      <c r="A88" s="182"/>
      <c r="B88" s="184" t="s">
        <v>231</v>
      </c>
      <c r="C88" s="150" t="s">
        <v>8</v>
      </c>
      <c r="D88" s="151">
        <v>1</v>
      </c>
      <c r="E88" s="259"/>
      <c r="F88" s="152">
        <f>0.05*SUM(F75:F85)</f>
        <v>0</v>
      </c>
      <c r="G88" s="164"/>
      <c r="H88" s="164"/>
      <c r="I88" s="164"/>
      <c r="J88" s="164"/>
      <c r="K88" s="164"/>
      <c r="L88" s="164"/>
      <c r="M88" s="164"/>
      <c r="N88" s="164"/>
      <c r="O88" s="164"/>
      <c r="P88" s="164"/>
      <c r="Q88" s="164"/>
      <c r="R88" s="164"/>
      <c r="S88" s="164"/>
      <c r="T88" s="164"/>
      <c r="U88" s="164"/>
      <c r="V88" s="164"/>
      <c r="W88" s="164"/>
    </row>
    <row r="89" spans="1:23" s="174" customFormat="1" ht="13.5" thickBot="1">
      <c r="A89" s="182"/>
      <c r="B89" s="184"/>
      <c r="C89" s="173"/>
      <c r="D89" s="183"/>
      <c r="E89" s="218"/>
      <c r="F89" s="152"/>
      <c r="G89" s="164"/>
      <c r="H89" s="164"/>
      <c r="I89" s="164"/>
      <c r="J89" s="164"/>
      <c r="K89" s="164"/>
      <c r="L89" s="164"/>
      <c r="M89" s="164"/>
      <c r="N89" s="164"/>
      <c r="O89" s="164"/>
      <c r="P89" s="164"/>
      <c r="Q89" s="164"/>
      <c r="R89" s="164"/>
      <c r="S89" s="164"/>
      <c r="T89" s="164"/>
      <c r="U89" s="164"/>
      <c r="V89" s="164"/>
      <c r="W89" s="164"/>
    </row>
    <row r="90" spans="1:23" s="49" customFormat="1" ht="27" thickTop="1" thickBot="1">
      <c r="A90" s="98"/>
      <c r="B90" s="104" t="str">
        <f>+CONCATENATE("REKAPITULACIJA - ",B75)</f>
        <v>REKAPITULACIJA - B3.4. ASFALTERSKA DELA</v>
      </c>
      <c r="C90" s="105"/>
      <c r="D90" s="79"/>
      <c r="E90" s="263"/>
      <c r="F90" s="94">
        <f>SUM(F75:F89)</f>
        <v>0</v>
      </c>
      <c r="G90" s="164"/>
      <c r="H90" s="164"/>
      <c r="I90" s="164"/>
      <c r="J90" s="164"/>
      <c r="K90" s="164"/>
      <c r="L90" s="164"/>
      <c r="M90" s="164"/>
      <c r="N90" s="164"/>
      <c r="O90" s="164"/>
      <c r="P90" s="164"/>
      <c r="Q90" s="164"/>
      <c r="R90" s="164"/>
      <c r="S90" s="164"/>
      <c r="T90" s="164"/>
      <c r="U90" s="164"/>
      <c r="V90" s="164"/>
      <c r="W90" s="164"/>
    </row>
    <row r="91" spans="1:23" s="73" customFormat="1" ht="13.5" thickTop="1">
      <c r="A91" s="38"/>
      <c r="B91" s="153"/>
      <c r="C91" s="150"/>
      <c r="D91" s="151"/>
      <c r="E91" s="259"/>
      <c r="F91" s="3"/>
      <c r="G91" s="164"/>
      <c r="H91" s="164"/>
      <c r="I91" s="164"/>
      <c r="J91" s="164"/>
      <c r="K91" s="164"/>
      <c r="L91" s="164"/>
      <c r="M91" s="164"/>
      <c r="N91" s="164"/>
      <c r="O91" s="164"/>
      <c r="P91" s="164"/>
      <c r="Q91" s="164"/>
      <c r="R91" s="164"/>
      <c r="S91" s="164"/>
      <c r="T91" s="164"/>
      <c r="U91" s="164"/>
      <c r="V91" s="164"/>
      <c r="W91" s="164"/>
    </row>
    <row r="92" spans="1:23" s="73" customFormat="1" ht="12.75">
      <c r="A92" s="38" t="s">
        <v>6</v>
      </c>
      <c r="B92" s="178" t="s">
        <v>305</v>
      </c>
      <c r="C92" s="150" t="s">
        <v>1</v>
      </c>
      <c r="D92" s="151" t="s">
        <v>6</v>
      </c>
      <c r="E92" s="259" t="s">
        <v>1</v>
      </c>
      <c r="F92" s="155"/>
      <c r="G92" s="164"/>
      <c r="H92" s="164"/>
      <c r="I92" s="164"/>
      <c r="J92" s="164"/>
      <c r="K92" s="164"/>
      <c r="L92" s="164"/>
      <c r="M92" s="164"/>
      <c r="N92" s="164"/>
      <c r="O92" s="164"/>
      <c r="P92" s="164"/>
      <c r="Q92" s="164"/>
      <c r="R92" s="164"/>
      <c r="S92" s="164"/>
      <c r="T92" s="164"/>
      <c r="U92" s="164"/>
      <c r="V92" s="164"/>
      <c r="W92" s="164"/>
    </row>
    <row r="93" spans="1:23" s="74" customFormat="1" ht="12.75">
      <c r="A93" s="175" t="s">
        <v>6</v>
      </c>
      <c r="B93" s="176"/>
      <c r="C93" s="177"/>
      <c r="D93" s="177"/>
      <c r="E93" s="264"/>
      <c r="F93" s="177"/>
      <c r="G93" s="164"/>
      <c r="I93" s="164"/>
      <c r="J93" s="164"/>
      <c r="K93" s="164"/>
      <c r="L93" s="164"/>
      <c r="M93" s="164"/>
      <c r="N93" s="164"/>
      <c r="O93" s="164"/>
      <c r="P93" s="164"/>
      <c r="Q93" s="164"/>
      <c r="R93" s="164"/>
      <c r="S93" s="164"/>
      <c r="T93" s="164"/>
      <c r="U93" s="164"/>
      <c r="V93" s="164"/>
      <c r="W93" s="164"/>
    </row>
    <row r="94" spans="1:23" s="73" customFormat="1" ht="72">
      <c r="A94" s="38">
        <f>MAX(A$1:$A93)+1</f>
        <v>26</v>
      </c>
      <c r="B94" s="99" t="s">
        <v>66</v>
      </c>
      <c r="C94" s="150" t="s">
        <v>48</v>
      </c>
      <c r="D94" s="151">
        <v>140</v>
      </c>
      <c r="E94" s="197"/>
      <c r="F94" s="152">
        <f>D94*E94</f>
        <v>0</v>
      </c>
      <c r="G94" s="164"/>
      <c r="H94" s="212"/>
      <c r="I94" s="164"/>
      <c r="J94" s="164"/>
      <c r="K94" s="164"/>
      <c r="L94" s="164"/>
      <c r="M94" s="164"/>
      <c r="N94" s="164"/>
      <c r="O94" s="164"/>
      <c r="P94" s="164"/>
      <c r="Q94" s="164"/>
      <c r="R94" s="164"/>
      <c r="S94" s="164"/>
      <c r="T94" s="164"/>
      <c r="U94" s="164"/>
      <c r="V94" s="164"/>
      <c r="W94" s="164"/>
    </row>
    <row r="95" spans="1:23" s="73" customFormat="1" ht="12.75">
      <c r="A95" s="38"/>
      <c r="B95" s="99"/>
      <c r="C95" s="150"/>
      <c r="D95" s="151"/>
      <c r="E95" s="203"/>
      <c r="F95" s="152"/>
      <c r="G95" s="164"/>
      <c r="H95" s="212"/>
      <c r="I95" s="164"/>
      <c r="J95" s="164"/>
      <c r="K95" s="164"/>
      <c r="L95" s="164"/>
      <c r="M95" s="164"/>
      <c r="N95" s="164"/>
      <c r="O95" s="164"/>
      <c r="P95" s="164"/>
      <c r="Q95" s="164"/>
      <c r="R95" s="164"/>
      <c r="S95" s="164"/>
      <c r="T95" s="164"/>
      <c r="U95" s="164"/>
      <c r="V95" s="164"/>
      <c r="W95" s="164"/>
    </row>
    <row r="96" spans="1:23" s="73" customFormat="1" ht="24">
      <c r="A96" s="38">
        <f>MAX(A$1:$A95)+1</f>
        <v>27</v>
      </c>
      <c r="B96" s="99" t="s">
        <v>287</v>
      </c>
      <c r="E96" s="262"/>
      <c r="G96" s="164"/>
      <c r="H96" s="212"/>
      <c r="I96" s="164"/>
      <c r="J96" s="164"/>
      <c r="K96" s="164"/>
      <c r="L96" s="164"/>
      <c r="M96" s="164"/>
      <c r="N96" s="164"/>
      <c r="O96" s="164"/>
      <c r="P96" s="164"/>
      <c r="Q96" s="164"/>
      <c r="R96" s="164"/>
      <c r="S96" s="164"/>
      <c r="T96" s="164"/>
      <c r="U96" s="164"/>
      <c r="V96" s="164"/>
      <c r="W96" s="164"/>
    </row>
    <row r="97" spans="1:23" s="73" customFormat="1" ht="24">
      <c r="A97" s="38"/>
      <c r="B97" s="153" t="s">
        <v>288</v>
      </c>
      <c r="C97" s="150" t="s">
        <v>8</v>
      </c>
      <c r="D97" s="151">
        <v>4</v>
      </c>
      <c r="E97" s="197"/>
      <c r="F97" s="152">
        <f>D97*E97</f>
        <v>0</v>
      </c>
      <c r="G97" s="164"/>
      <c r="H97" s="164"/>
      <c r="I97" s="164"/>
      <c r="J97" s="164"/>
      <c r="K97" s="164"/>
      <c r="L97" s="164"/>
      <c r="M97" s="164"/>
      <c r="N97" s="164"/>
      <c r="O97" s="164"/>
      <c r="P97" s="164"/>
      <c r="Q97" s="164"/>
      <c r="R97" s="164"/>
      <c r="S97" s="164"/>
      <c r="T97" s="164"/>
      <c r="U97" s="164"/>
      <c r="V97" s="164"/>
      <c r="W97" s="164"/>
    </row>
    <row r="98" spans="1:23" s="174" customFormat="1" ht="24">
      <c r="A98" s="182"/>
      <c r="B98" s="154" t="s">
        <v>289</v>
      </c>
      <c r="C98" s="150" t="s">
        <v>8</v>
      </c>
      <c r="D98" s="151">
        <v>4</v>
      </c>
      <c r="E98" s="197"/>
      <c r="F98" s="152">
        <f>D98*E98</f>
        <v>0</v>
      </c>
      <c r="G98" s="164"/>
      <c r="H98" s="164"/>
      <c r="I98" s="164"/>
      <c r="J98" s="164"/>
      <c r="K98" s="164"/>
      <c r="L98" s="164"/>
      <c r="M98" s="164"/>
      <c r="N98" s="164"/>
      <c r="O98" s="164"/>
      <c r="P98" s="164"/>
      <c r="Q98" s="164"/>
      <c r="R98" s="164"/>
      <c r="S98" s="164"/>
      <c r="T98" s="164"/>
      <c r="U98" s="164"/>
      <c r="V98" s="164"/>
      <c r="W98" s="164"/>
    </row>
    <row r="99" spans="1:23" s="174" customFormat="1" ht="24">
      <c r="A99" s="182"/>
      <c r="B99" s="154" t="s">
        <v>290</v>
      </c>
      <c r="C99" s="150" t="s">
        <v>8</v>
      </c>
      <c r="D99" s="151">
        <v>4</v>
      </c>
      <c r="E99" s="197"/>
      <c r="F99" s="152">
        <f>D99*E99</f>
        <v>0</v>
      </c>
      <c r="G99" s="164"/>
      <c r="H99" s="164"/>
      <c r="I99" s="164"/>
      <c r="J99" s="164"/>
      <c r="K99" s="164"/>
      <c r="L99" s="164"/>
      <c r="M99" s="164"/>
      <c r="N99" s="164"/>
      <c r="O99" s="164"/>
      <c r="P99" s="164"/>
      <c r="Q99" s="164"/>
      <c r="R99" s="164"/>
      <c r="S99" s="164"/>
      <c r="T99" s="164"/>
      <c r="U99" s="164"/>
      <c r="V99" s="164"/>
      <c r="W99" s="164"/>
    </row>
    <row r="100" spans="1:23" s="174" customFormat="1" ht="12.75">
      <c r="A100" s="182"/>
      <c r="B100" s="154"/>
      <c r="C100" s="150"/>
      <c r="D100" s="151"/>
      <c r="E100" s="203"/>
      <c r="F100" s="152"/>
      <c r="G100" s="164"/>
      <c r="H100" s="164"/>
      <c r="I100" s="164"/>
      <c r="J100" s="164"/>
      <c r="K100" s="164"/>
      <c r="L100" s="164"/>
      <c r="M100" s="164"/>
      <c r="N100" s="164"/>
      <c r="O100" s="164"/>
      <c r="P100" s="164"/>
      <c r="Q100" s="164"/>
      <c r="R100" s="164"/>
      <c r="S100" s="164"/>
      <c r="T100" s="164"/>
      <c r="U100" s="164"/>
      <c r="V100" s="164"/>
      <c r="W100" s="164"/>
    </row>
    <row r="101" spans="1:23" s="73" customFormat="1" ht="96">
      <c r="A101" s="38">
        <f>MAX(A$1:$A100)+1</f>
        <v>28</v>
      </c>
      <c r="B101" s="99" t="s">
        <v>292</v>
      </c>
      <c r="E101" s="262"/>
      <c r="G101" s="164"/>
      <c r="H101" s="212"/>
      <c r="I101" s="164"/>
      <c r="J101" s="164"/>
      <c r="K101" s="164"/>
      <c r="L101" s="164"/>
      <c r="M101" s="164"/>
      <c r="N101" s="164"/>
      <c r="O101" s="164"/>
      <c r="P101" s="164"/>
      <c r="Q101" s="164"/>
      <c r="R101" s="164"/>
      <c r="S101" s="164"/>
      <c r="T101" s="164"/>
      <c r="U101" s="164"/>
      <c r="V101" s="164"/>
      <c r="W101" s="164"/>
    </row>
    <row r="102" spans="1:23" s="73" customFormat="1" ht="36">
      <c r="A102" s="38"/>
      <c r="B102" s="99" t="s">
        <v>291</v>
      </c>
      <c r="C102" s="150" t="s">
        <v>48</v>
      </c>
      <c r="D102" s="151">
        <v>5</v>
      </c>
      <c r="E102" s="197"/>
      <c r="F102" s="152">
        <f>D102*E102</f>
        <v>0</v>
      </c>
      <c r="G102" s="164"/>
      <c r="H102" s="212"/>
      <c r="I102" s="164"/>
      <c r="J102" s="164"/>
      <c r="K102" s="164"/>
      <c r="L102" s="164"/>
      <c r="M102" s="164"/>
      <c r="N102" s="164"/>
      <c r="O102" s="164"/>
      <c r="P102" s="164"/>
      <c r="Q102" s="164"/>
      <c r="R102" s="164"/>
      <c r="S102" s="164"/>
      <c r="T102" s="164"/>
      <c r="U102" s="164"/>
      <c r="V102" s="164"/>
      <c r="W102" s="164"/>
    </row>
    <row r="103" spans="1:23" s="73" customFormat="1" ht="13.5" thickBot="1">
      <c r="A103" s="38"/>
      <c r="B103" s="99"/>
      <c r="C103" s="150"/>
      <c r="D103" s="151"/>
      <c r="E103" s="203"/>
      <c r="F103" s="152"/>
      <c r="G103" s="164"/>
      <c r="H103" s="212"/>
      <c r="I103" s="164"/>
      <c r="J103" s="164"/>
      <c r="K103" s="164"/>
      <c r="L103" s="164"/>
      <c r="M103" s="164"/>
      <c r="N103" s="164"/>
      <c r="O103" s="164"/>
      <c r="P103" s="164"/>
      <c r="Q103" s="164"/>
      <c r="R103" s="164"/>
      <c r="S103" s="164"/>
      <c r="T103" s="164"/>
      <c r="U103" s="164"/>
      <c r="V103" s="164"/>
      <c r="W103" s="164"/>
    </row>
    <row r="104" spans="1:23" s="49" customFormat="1" ht="14.25" thickTop="1" thickBot="1">
      <c r="A104" s="98"/>
      <c r="B104" s="104" t="str">
        <f>+CONCATENATE("REKAPITULACIJA - ",B92)</f>
        <v>REKAPITULACIJA - B3.5. ZIDARSKA DELA</v>
      </c>
      <c r="C104" s="105"/>
      <c r="D104" s="79"/>
      <c r="E104" s="263"/>
      <c r="F104" s="94">
        <f>SUM(F92:F102)</f>
        <v>0</v>
      </c>
      <c r="G104" s="164"/>
      <c r="H104" s="164"/>
      <c r="I104" s="164"/>
      <c r="J104" s="164"/>
      <c r="K104" s="164"/>
      <c r="L104" s="164"/>
      <c r="M104" s="164"/>
      <c r="N104" s="164"/>
      <c r="O104" s="164"/>
      <c r="P104" s="164"/>
      <c r="Q104" s="164"/>
      <c r="R104" s="164"/>
      <c r="S104" s="164"/>
      <c r="T104" s="164"/>
      <c r="U104" s="164"/>
      <c r="V104" s="164"/>
      <c r="W104" s="164"/>
    </row>
    <row r="105" spans="1:23" s="73" customFormat="1" ht="13.5" thickTop="1">
      <c r="A105" s="38"/>
      <c r="B105" s="153"/>
      <c r="C105" s="150"/>
      <c r="D105" s="151"/>
      <c r="E105" s="259"/>
      <c r="F105" s="3"/>
      <c r="G105" s="164"/>
      <c r="H105" s="164"/>
      <c r="I105" s="164"/>
      <c r="J105" s="164"/>
      <c r="K105" s="164"/>
      <c r="L105" s="164"/>
      <c r="M105" s="164"/>
      <c r="N105" s="164"/>
      <c r="O105" s="164"/>
      <c r="P105" s="164"/>
      <c r="Q105" s="164"/>
      <c r="R105" s="164"/>
      <c r="S105" s="164"/>
      <c r="T105" s="164"/>
      <c r="U105" s="164"/>
      <c r="V105" s="164"/>
      <c r="W105" s="164"/>
    </row>
    <row r="106" spans="1:23" s="73" customFormat="1" ht="12.75">
      <c r="A106" s="38"/>
      <c r="B106" s="153"/>
      <c r="C106" s="150"/>
      <c r="D106" s="151"/>
      <c r="E106" s="259"/>
      <c r="F106" s="3"/>
      <c r="G106" s="164"/>
      <c r="H106" s="164"/>
      <c r="I106" s="164"/>
      <c r="J106" s="164"/>
      <c r="K106" s="164"/>
      <c r="L106" s="164"/>
      <c r="M106" s="164"/>
      <c r="N106" s="164"/>
      <c r="O106" s="164"/>
      <c r="P106" s="164"/>
      <c r="Q106" s="164"/>
      <c r="R106" s="164"/>
      <c r="S106" s="164"/>
      <c r="T106" s="164"/>
      <c r="U106" s="164"/>
      <c r="V106" s="164"/>
      <c r="W106" s="164"/>
    </row>
    <row r="107" spans="1:23" s="174" customFormat="1" ht="12.75">
      <c r="A107" s="182"/>
      <c r="B107" s="193" t="s">
        <v>306</v>
      </c>
      <c r="C107" s="173" t="s">
        <v>1</v>
      </c>
      <c r="D107" s="183" t="s">
        <v>6</v>
      </c>
      <c r="E107" s="218" t="s">
        <v>1</v>
      </c>
      <c r="F107" s="152"/>
      <c r="G107" s="164"/>
      <c r="H107" s="164"/>
      <c r="I107" s="164"/>
      <c r="J107" s="164"/>
      <c r="K107" s="164"/>
      <c r="L107" s="164"/>
      <c r="M107" s="164"/>
      <c r="N107" s="164"/>
      <c r="O107" s="164"/>
      <c r="P107" s="164"/>
      <c r="Q107" s="164"/>
      <c r="R107" s="164"/>
      <c r="S107" s="164"/>
      <c r="T107" s="164"/>
      <c r="U107" s="164"/>
      <c r="V107" s="164"/>
      <c r="W107" s="164"/>
    </row>
    <row r="108" spans="1:23" s="174" customFormat="1" ht="12.75">
      <c r="A108" s="182"/>
      <c r="B108" s="193"/>
      <c r="C108" s="173"/>
      <c r="D108" s="152"/>
      <c r="E108" s="218"/>
      <c r="F108" s="152"/>
      <c r="G108" s="164"/>
      <c r="H108" s="164"/>
      <c r="I108" s="164"/>
      <c r="J108" s="164"/>
      <c r="K108" s="164"/>
      <c r="L108" s="164"/>
      <c r="M108" s="164"/>
      <c r="N108" s="164"/>
      <c r="O108" s="164"/>
      <c r="P108" s="164"/>
      <c r="Q108" s="164"/>
      <c r="R108" s="164"/>
      <c r="S108" s="164"/>
      <c r="T108" s="164"/>
      <c r="U108" s="164"/>
      <c r="V108" s="164"/>
      <c r="W108" s="164"/>
    </row>
    <row r="109" spans="1:23" s="174" customFormat="1" ht="36">
      <c r="A109" s="38">
        <f>MAX(A$1:$A108)+1</f>
        <v>29</v>
      </c>
      <c r="B109" s="157" t="s">
        <v>82</v>
      </c>
      <c r="C109" s="173" t="s">
        <v>51</v>
      </c>
      <c r="D109" s="152">
        <v>212</v>
      </c>
      <c r="E109" s="197"/>
      <c r="F109" s="152">
        <f>D109*E109</f>
        <v>0</v>
      </c>
      <c r="G109" s="164"/>
      <c r="H109" s="164"/>
      <c r="I109" s="164"/>
      <c r="J109" s="164"/>
      <c r="K109" s="164"/>
      <c r="L109" s="164"/>
      <c r="M109" s="164"/>
      <c r="N109" s="164"/>
      <c r="O109" s="164"/>
      <c r="P109" s="164"/>
      <c r="Q109" s="164"/>
      <c r="R109" s="164"/>
      <c r="S109" s="164"/>
      <c r="T109" s="164"/>
      <c r="U109" s="164"/>
      <c r="V109" s="164"/>
      <c r="W109" s="164"/>
    </row>
    <row r="110" spans="1:23" s="174" customFormat="1" ht="12.75">
      <c r="A110" s="182"/>
      <c r="B110" s="170"/>
      <c r="C110" s="173"/>
      <c r="D110" s="152"/>
      <c r="E110" s="218"/>
      <c r="F110" s="152"/>
      <c r="G110" s="164"/>
      <c r="H110" s="164"/>
      <c r="I110" s="164"/>
      <c r="J110" s="164"/>
      <c r="K110" s="164"/>
      <c r="L110" s="164"/>
      <c r="M110" s="164"/>
      <c r="N110" s="164"/>
      <c r="O110" s="164"/>
      <c r="P110" s="164"/>
      <c r="Q110" s="164"/>
      <c r="R110" s="164"/>
      <c r="S110" s="164"/>
      <c r="T110" s="164"/>
      <c r="U110" s="164"/>
      <c r="V110" s="164"/>
      <c r="W110" s="164"/>
    </row>
    <row r="111" spans="1:23" s="174" customFormat="1" ht="60">
      <c r="A111" s="38">
        <f>MAX(A$1:$A110)+1</f>
        <v>30</v>
      </c>
      <c r="B111" s="157" t="s">
        <v>83</v>
      </c>
      <c r="C111" s="173"/>
      <c r="D111" s="152"/>
      <c r="E111" s="218"/>
      <c r="F111" s="152"/>
      <c r="G111" s="164"/>
      <c r="H111" s="164"/>
      <c r="I111" s="164"/>
      <c r="J111" s="164"/>
      <c r="K111" s="164"/>
      <c r="L111" s="164"/>
      <c r="M111" s="164"/>
      <c r="N111" s="164"/>
      <c r="O111" s="164"/>
      <c r="P111" s="164"/>
      <c r="Q111" s="164"/>
      <c r="R111" s="164"/>
      <c r="S111" s="164"/>
      <c r="T111" s="164"/>
      <c r="U111" s="164"/>
      <c r="V111" s="164"/>
      <c r="W111" s="164"/>
    </row>
    <row r="112" spans="1:23" s="174" customFormat="1" ht="36">
      <c r="A112" s="182"/>
      <c r="B112" s="157" t="s">
        <v>84</v>
      </c>
      <c r="C112" s="173" t="s">
        <v>10</v>
      </c>
      <c r="D112" s="152">
        <v>44</v>
      </c>
      <c r="E112" s="197"/>
      <c r="F112" s="152">
        <f>D112*E112</f>
        <v>0</v>
      </c>
      <c r="G112" s="164"/>
      <c r="H112" s="164"/>
      <c r="I112" s="164"/>
      <c r="J112" s="164"/>
      <c r="K112" s="164"/>
      <c r="L112" s="164"/>
      <c r="M112" s="164"/>
      <c r="N112" s="164"/>
      <c r="O112" s="164"/>
      <c r="P112" s="164"/>
      <c r="Q112" s="164"/>
      <c r="R112" s="164"/>
      <c r="S112" s="164"/>
      <c r="T112" s="164"/>
      <c r="U112" s="164"/>
      <c r="V112" s="164"/>
      <c r="W112" s="164"/>
    </row>
    <row r="113" spans="1:23" s="174" customFormat="1" ht="12.75">
      <c r="A113" s="182"/>
      <c r="B113" s="170"/>
      <c r="C113" s="173"/>
      <c r="D113" s="171"/>
      <c r="E113" s="218"/>
      <c r="F113" s="152"/>
      <c r="G113" s="164"/>
      <c r="H113" s="164"/>
      <c r="I113" s="164"/>
      <c r="J113" s="164"/>
      <c r="K113" s="164"/>
      <c r="L113" s="164"/>
      <c r="M113" s="164"/>
      <c r="N113" s="164"/>
      <c r="O113" s="164"/>
      <c r="P113" s="164"/>
      <c r="Q113" s="164"/>
      <c r="R113" s="164"/>
      <c r="S113" s="164"/>
      <c r="T113" s="164"/>
      <c r="U113" s="164"/>
      <c r="V113" s="164"/>
      <c r="W113" s="164"/>
    </row>
    <row r="114" spans="1:23" s="174" customFormat="1" ht="72">
      <c r="A114" s="38">
        <f>MAX(A$1:$A113)+1</f>
        <v>31</v>
      </c>
      <c r="B114" s="157" t="s">
        <v>132</v>
      </c>
      <c r="C114" s="173"/>
      <c r="D114" s="171"/>
      <c r="E114" s="218"/>
      <c r="F114" s="152"/>
      <c r="G114" s="164"/>
      <c r="H114" s="164"/>
      <c r="I114" s="164"/>
      <c r="J114" s="164"/>
      <c r="K114" s="164"/>
      <c r="L114" s="164"/>
      <c r="M114" s="164"/>
      <c r="N114" s="164"/>
      <c r="O114" s="164"/>
      <c r="P114" s="164"/>
      <c r="Q114" s="164"/>
      <c r="R114" s="164"/>
      <c r="S114" s="164"/>
      <c r="T114" s="164"/>
      <c r="U114" s="164"/>
      <c r="V114" s="164"/>
      <c r="W114" s="164"/>
    </row>
    <row r="115" spans="1:23" s="174" customFormat="1" ht="36">
      <c r="A115" s="182"/>
      <c r="B115" s="157" t="s">
        <v>85</v>
      </c>
      <c r="C115" s="173"/>
      <c r="D115" s="171"/>
      <c r="E115" s="218"/>
      <c r="F115" s="152"/>
      <c r="G115" s="164"/>
      <c r="H115" s="164"/>
      <c r="I115" s="164"/>
      <c r="J115" s="164"/>
      <c r="K115" s="164"/>
      <c r="L115" s="164"/>
      <c r="M115" s="164"/>
      <c r="N115" s="164"/>
      <c r="O115" s="164"/>
      <c r="P115" s="164"/>
      <c r="Q115" s="164"/>
      <c r="R115" s="164"/>
      <c r="S115" s="164"/>
      <c r="T115" s="164"/>
      <c r="U115" s="164"/>
      <c r="V115" s="164"/>
      <c r="W115" s="164"/>
    </row>
    <row r="116" spans="1:23" s="174" customFormat="1" ht="48">
      <c r="A116" s="182"/>
      <c r="B116" s="157" t="s">
        <v>86</v>
      </c>
      <c r="C116" s="150"/>
      <c r="D116" s="151"/>
      <c r="E116" s="259"/>
      <c r="F116" s="152"/>
      <c r="G116" s="164"/>
      <c r="H116" s="164"/>
      <c r="I116" s="164"/>
      <c r="J116" s="164"/>
      <c r="K116" s="164"/>
      <c r="L116" s="164"/>
      <c r="M116" s="164"/>
      <c r="N116" s="164"/>
      <c r="O116" s="164"/>
      <c r="P116" s="164"/>
      <c r="Q116" s="164"/>
      <c r="R116" s="164"/>
      <c r="S116" s="164"/>
      <c r="T116" s="164"/>
      <c r="U116" s="164"/>
      <c r="V116" s="164"/>
      <c r="W116" s="164"/>
    </row>
    <row r="117" spans="1:23" s="174" customFormat="1" ht="36">
      <c r="A117" s="38"/>
      <c r="B117" s="157" t="s">
        <v>201</v>
      </c>
      <c r="C117" s="150"/>
      <c r="D117" s="151"/>
      <c r="E117" s="203"/>
      <c r="F117" s="152"/>
      <c r="G117" s="164"/>
      <c r="H117" s="164"/>
      <c r="I117" s="164"/>
      <c r="J117" s="164"/>
      <c r="K117" s="164"/>
      <c r="L117" s="164"/>
      <c r="M117" s="164"/>
      <c r="N117" s="164"/>
      <c r="O117" s="164"/>
      <c r="P117" s="164"/>
      <c r="Q117" s="164"/>
      <c r="R117" s="164"/>
      <c r="S117" s="164"/>
      <c r="T117" s="164"/>
      <c r="U117" s="164"/>
      <c r="V117" s="164"/>
      <c r="W117" s="164"/>
    </row>
    <row r="118" spans="1:23" s="73" customFormat="1" ht="12.75">
      <c r="A118" s="38"/>
      <c r="B118" s="171" t="s">
        <v>202</v>
      </c>
      <c r="C118" s="150" t="s">
        <v>48</v>
      </c>
      <c r="D118" s="151">
        <v>265</v>
      </c>
      <c r="E118" s="197"/>
      <c r="F118" s="152">
        <f>D118*E118</f>
        <v>0</v>
      </c>
      <c r="G118" s="164"/>
      <c r="H118" s="202"/>
      <c r="I118" s="164"/>
      <c r="J118" s="164"/>
      <c r="K118" s="164"/>
      <c r="L118" s="164"/>
      <c r="M118" s="164"/>
      <c r="N118" s="164"/>
      <c r="O118" s="164"/>
      <c r="P118" s="164"/>
      <c r="Q118" s="164"/>
      <c r="R118" s="164"/>
      <c r="S118" s="164"/>
      <c r="T118" s="164"/>
      <c r="U118" s="164"/>
      <c r="V118" s="164"/>
      <c r="W118" s="164"/>
    </row>
    <row r="119" spans="1:23" s="174" customFormat="1" ht="12.75">
      <c r="A119" s="182"/>
      <c r="B119" s="157"/>
      <c r="C119" s="173"/>
      <c r="D119" s="157"/>
      <c r="E119" s="218"/>
      <c r="F119" s="152"/>
      <c r="G119" s="164"/>
      <c r="H119" s="164"/>
      <c r="I119" s="164"/>
      <c r="J119" s="164"/>
      <c r="K119" s="164"/>
      <c r="L119" s="164"/>
      <c r="M119" s="164"/>
      <c r="N119" s="164"/>
      <c r="O119" s="164"/>
      <c r="P119" s="164"/>
      <c r="Q119" s="164"/>
      <c r="R119" s="164"/>
      <c r="S119" s="164"/>
      <c r="T119" s="164"/>
      <c r="U119" s="164"/>
      <c r="V119" s="164"/>
      <c r="W119" s="164"/>
    </row>
    <row r="120" spans="1:23" s="174" customFormat="1" ht="36">
      <c r="A120" s="38">
        <f>MAX(A$1:$A119)+1</f>
        <v>32</v>
      </c>
      <c r="B120" s="157" t="s">
        <v>134</v>
      </c>
      <c r="C120" s="173"/>
      <c r="D120" s="157"/>
      <c r="E120" s="218"/>
      <c r="F120" s="152"/>
      <c r="G120" s="164"/>
      <c r="H120" s="164"/>
      <c r="I120" s="164"/>
      <c r="J120" s="164"/>
      <c r="K120" s="164"/>
      <c r="L120" s="164"/>
      <c r="M120" s="164"/>
      <c r="N120" s="164"/>
      <c r="O120" s="164"/>
      <c r="P120" s="164"/>
      <c r="Q120" s="164"/>
      <c r="R120" s="164"/>
      <c r="S120" s="164"/>
      <c r="T120" s="164"/>
      <c r="U120" s="164"/>
      <c r="V120" s="164"/>
      <c r="W120" s="164"/>
    </row>
    <row r="121" spans="1:23" s="174" customFormat="1" ht="24">
      <c r="A121" s="182"/>
      <c r="B121" s="157" t="s">
        <v>87</v>
      </c>
      <c r="C121" s="173"/>
      <c r="D121" s="157"/>
      <c r="E121" s="218"/>
      <c r="F121" s="152"/>
      <c r="G121" s="164"/>
      <c r="H121" s="164"/>
      <c r="I121" s="164"/>
      <c r="J121" s="164"/>
      <c r="K121" s="164"/>
      <c r="L121" s="164"/>
      <c r="M121" s="164"/>
      <c r="N121" s="164"/>
      <c r="O121" s="164"/>
      <c r="P121" s="164"/>
      <c r="Q121" s="164"/>
      <c r="R121" s="164"/>
      <c r="S121" s="164"/>
      <c r="T121" s="164"/>
      <c r="U121" s="164"/>
      <c r="V121" s="164"/>
      <c r="W121" s="164"/>
    </row>
    <row r="122" spans="1:23" s="174" customFormat="1" ht="60">
      <c r="A122" s="182"/>
      <c r="B122" s="157" t="s">
        <v>135</v>
      </c>
      <c r="C122" s="173"/>
      <c r="D122" s="171"/>
      <c r="E122" s="218"/>
      <c r="F122" s="152"/>
      <c r="G122" s="164"/>
      <c r="H122" s="164"/>
      <c r="I122" s="164"/>
      <c r="J122" s="164"/>
      <c r="K122" s="164"/>
      <c r="L122" s="164"/>
      <c r="M122" s="164"/>
      <c r="N122" s="164"/>
      <c r="O122" s="164"/>
      <c r="P122" s="164"/>
      <c r="Q122" s="164"/>
      <c r="R122" s="164"/>
      <c r="S122" s="164"/>
      <c r="T122" s="164"/>
      <c r="U122" s="164"/>
      <c r="V122" s="164"/>
      <c r="W122" s="164"/>
    </row>
    <row r="123" spans="1:23" s="174" customFormat="1" ht="24">
      <c r="A123" s="182"/>
      <c r="B123" s="157" t="s">
        <v>88</v>
      </c>
      <c r="C123" s="173"/>
      <c r="D123" s="171"/>
      <c r="E123" s="218"/>
      <c r="F123" s="152"/>
      <c r="G123" s="164"/>
      <c r="H123" s="164"/>
      <c r="I123" s="164"/>
      <c r="J123" s="164"/>
      <c r="K123" s="164"/>
      <c r="L123" s="164"/>
      <c r="M123" s="164"/>
      <c r="N123" s="164"/>
      <c r="O123" s="164"/>
      <c r="P123" s="164"/>
      <c r="Q123" s="164"/>
      <c r="R123" s="164"/>
      <c r="S123" s="164"/>
      <c r="T123" s="164"/>
      <c r="U123" s="164"/>
      <c r="V123" s="164"/>
      <c r="W123" s="164"/>
    </row>
    <row r="124" spans="1:23" s="174" customFormat="1" ht="36">
      <c r="A124" s="182"/>
      <c r="B124" s="157" t="s">
        <v>198</v>
      </c>
      <c r="C124" s="173"/>
      <c r="D124" s="171"/>
      <c r="E124" s="218"/>
      <c r="F124" s="152"/>
      <c r="G124" s="164"/>
      <c r="H124" s="164"/>
      <c r="I124" s="164"/>
      <c r="J124" s="164"/>
      <c r="K124" s="164"/>
      <c r="L124" s="164"/>
      <c r="M124" s="164"/>
      <c r="N124" s="164"/>
      <c r="O124" s="164"/>
      <c r="P124" s="164"/>
      <c r="Q124" s="164"/>
      <c r="R124" s="164"/>
      <c r="S124" s="164"/>
      <c r="T124" s="164"/>
      <c r="U124" s="164"/>
      <c r="V124" s="164"/>
      <c r="W124" s="164"/>
    </row>
    <row r="125" spans="1:23" s="174" customFormat="1" ht="12.75">
      <c r="A125" s="182"/>
      <c r="B125" s="171" t="s">
        <v>199</v>
      </c>
      <c r="C125" s="173" t="s">
        <v>34</v>
      </c>
      <c r="D125" s="152">
        <v>8</v>
      </c>
      <c r="E125" s="197"/>
      <c r="F125" s="152">
        <f>D125*E125</f>
        <v>0</v>
      </c>
      <c r="G125" s="164"/>
      <c r="H125" s="164"/>
      <c r="I125" s="164"/>
      <c r="J125" s="164"/>
      <c r="K125" s="164"/>
      <c r="L125" s="164"/>
      <c r="M125" s="164"/>
      <c r="N125" s="164"/>
      <c r="O125" s="164"/>
      <c r="P125" s="164"/>
      <c r="Q125" s="164"/>
      <c r="R125" s="164"/>
      <c r="S125" s="164"/>
      <c r="T125" s="164"/>
      <c r="U125" s="164"/>
      <c r="V125" s="164"/>
      <c r="W125" s="164"/>
    </row>
    <row r="126" spans="1:23" s="174" customFormat="1" ht="12.75">
      <c r="A126" s="182"/>
      <c r="B126" s="157"/>
      <c r="E126" s="219"/>
      <c r="G126" s="164"/>
      <c r="H126" s="164"/>
      <c r="I126" s="164"/>
      <c r="J126" s="164"/>
      <c r="K126" s="164"/>
      <c r="L126" s="164"/>
      <c r="M126" s="164"/>
      <c r="N126" s="164"/>
      <c r="O126" s="164"/>
      <c r="P126" s="164"/>
      <c r="Q126" s="164"/>
      <c r="R126" s="164"/>
      <c r="S126" s="164"/>
      <c r="T126" s="164"/>
      <c r="U126" s="164"/>
      <c r="V126" s="164"/>
      <c r="W126" s="164"/>
    </row>
    <row r="127" spans="1:23" s="174" customFormat="1" ht="108">
      <c r="A127" s="38">
        <f>MAX(A$1:$A126)+1</f>
        <v>33</v>
      </c>
      <c r="B127" s="158" t="s">
        <v>299</v>
      </c>
      <c r="D127" s="183"/>
      <c r="E127" s="219"/>
      <c r="F127" s="152"/>
      <c r="G127" s="164"/>
      <c r="H127" s="164"/>
      <c r="I127" s="164"/>
      <c r="J127" s="164"/>
      <c r="K127" s="164"/>
      <c r="L127" s="164"/>
      <c r="M127" s="164"/>
      <c r="N127" s="164"/>
      <c r="O127" s="164"/>
      <c r="P127" s="164"/>
      <c r="Q127" s="164"/>
      <c r="R127" s="164"/>
      <c r="S127" s="164"/>
      <c r="T127" s="164"/>
      <c r="U127" s="164"/>
      <c r="V127" s="164"/>
      <c r="W127" s="164"/>
    </row>
    <row r="128" spans="1:23" s="174" customFormat="1" ht="36">
      <c r="A128" s="38"/>
      <c r="B128" s="158" t="s">
        <v>300</v>
      </c>
      <c r="C128" s="173" t="s">
        <v>34</v>
      </c>
      <c r="D128" s="152">
        <f>D125</f>
        <v>8</v>
      </c>
      <c r="E128" s="197"/>
      <c r="F128" s="152">
        <f>D128*E128</f>
        <v>0</v>
      </c>
      <c r="G128" s="164"/>
      <c r="H128" s="164"/>
      <c r="I128" s="164"/>
      <c r="J128" s="164"/>
      <c r="K128" s="164"/>
      <c r="L128" s="164"/>
      <c r="M128" s="164"/>
      <c r="N128" s="164"/>
      <c r="O128" s="164"/>
      <c r="P128" s="164"/>
      <c r="Q128" s="164"/>
      <c r="R128" s="164"/>
      <c r="S128" s="164"/>
      <c r="T128" s="164"/>
      <c r="U128" s="164"/>
      <c r="V128" s="164"/>
      <c r="W128" s="164"/>
    </row>
    <row r="129" spans="1:23" s="174" customFormat="1" ht="12.75">
      <c r="A129" s="182"/>
      <c r="B129" s="170"/>
      <c r="C129" s="173" t="s">
        <v>1</v>
      </c>
      <c r="D129" s="152" t="s">
        <v>6</v>
      </c>
      <c r="E129" s="219"/>
      <c r="F129" s="152" t="s">
        <v>6</v>
      </c>
      <c r="G129" s="164"/>
      <c r="H129" s="164"/>
      <c r="I129" s="164"/>
      <c r="J129" s="164"/>
      <c r="K129" s="164"/>
      <c r="L129" s="164"/>
      <c r="M129" s="164"/>
      <c r="N129" s="164"/>
      <c r="O129" s="164"/>
      <c r="P129" s="164"/>
      <c r="Q129" s="164"/>
      <c r="R129" s="164"/>
      <c r="S129" s="164"/>
      <c r="T129" s="164"/>
      <c r="U129" s="164"/>
      <c r="V129" s="164"/>
      <c r="W129" s="164"/>
    </row>
    <row r="130" spans="1:23" s="73" customFormat="1" ht="48">
      <c r="A130" s="38">
        <f>MAX(A$1:$A129)+1</f>
        <v>34</v>
      </c>
      <c r="B130" s="158" t="s">
        <v>148</v>
      </c>
      <c r="C130" s="173"/>
      <c r="D130" s="152"/>
      <c r="E130" s="218"/>
      <c r="F130" s="152"/>
      <c r="G130" s="164"/>
      <c r="H130" s="164"/>
      <c r="I130" s="164"/>
      <c r="J130" s="164"/>
      <c r="K130" s="164"/>
      <c r="L130" s="164"/>
      <c r="M130" s="164"/>
      <c r="N130" s="164"/>
      <c r="O130" s="164"/>
      <c r="P130" s="164"/>
      <c r="Q130" s="164"/>
      <c r="R130" s="164"/>
      <c r="S130" s="164"/>
      <c r="T130" s="164"/>
      <c r="U130" s="164"/>
      <c r="V130" s="164"/>
      <c r="W130" s="164"/>
    </row>
    <row r="131" spans="1:23" s="73" customFormat="1" ht="72">
      <c r="A131" s="182"/>
      <c r="B131" s="158" t="s">
        <v>149</v>
      </c>
      <c r="C131" s="173" t="s">
        <v>34</v>
      </c>
      <c r="D131" s="152">
        <v>8</v>
      </c>
      <c r="E131" s="197"/>
      <c r="F131" s="152">
        <f>D131*E131</f>
        <v>0</v>
      </c>
      <c r="G131" s="164"/>
      <c r="H131" s="164"/>
      <c r="I131" s="164"/>
      <c r="J131" s="164"/>
      <c r="K131" s="164"/>
      <c r="L131" s="164"/>
      <c r="M131" s="164"/>
      <c r="N131" s="164"/>
      <c r="O131" s="164"/>
      <c r="P131" s="164"/>
      <c r="Q131" s="164"/>
      <c r="R131" s="164"/>
      <c r="S131" s="164"/>
      <c r="T131" s="164"/>
      <c r="U131" s="164"/>
      <c r="V131" s="164"/>
      <c r="W131" s="164"/>
    </row>
    <row r="132" spans="1:23" s="73" customFormat="1" ht="12.75">
      <c r="A132" s="38"/>
      <c r="B132" s="170"/>
      <c r="C132" s="173"/>
      <c r="D132" s="152"/>
      <c r="E132" s="218"/>
      <c r="F132" s="152"/>
      <c r="G132" s="164"/>
      <c r="H132" s="164"/>
      <c r="I132" s="164"/>
      <c r="J132" s="164"/>
      <c r="K132" s="164"/>
      <c r="L132" s="164"/>
      <c r="M132" s="164"/>
      <c r="N132" s="164"/>
      <c r="O132" s="164"/>
      <c r="P132" s="164"/>
      <c r="Q132" s="164"/>
      <c r="R132" s="164"/>
      <c r="S132" s="164"/>
      <c r="T132" s="164"/>
      <c r="U132" s="164"/>
      <c r="V132" s="164"/>
      <c r="W132" s="164"/>
    </row>
    <row r="133" spans="1:23" s="73" customFormat="1" ht="48">
      <c r="A133" s="38">
        <f>MAX(A$1:$A132)+1</f>
        <v>35</v>
      </c>
      <c r="B133" s="172" t="s">
        <v>137</v>
      </c>
      <c r="C133" s="173"/>
      <c r="D133" s="152"/>
      <c r="E133" s="218"/>
      <c r="F133" s="152"/>
      <c r="G133" s="164"/>
      <c r="H133" s="164"/>
      <c r="I133" s="164"/>
      <c r="J133" s="164"/>
      <c r="K133" s="164"/>
      <c r="L133" s="164"/>
      <c r="M133" s="164"/>
      <c r="N133" s="164"/>
      <c r="O133" s="164"/>
      <c r="P133" s="164"/>
      <c r="Q133" s="164"/>
      <c r="R133" s="164"/>
      <c r="S133" s="164"/>
      <c r="T133" s="164"/>
      <c r="U133" s="164"/>
      <c r="V133" s="164"/>
      <c r="W133" s="164"/>
    </row>
    <row r="134" spans="1:23" s="73" customFormat="1" ht="48">
      <c r="A134" s="182"/>
      <c r="B134" s="172" t="s">
        <v>90</v>
      </c>
      <c r="E134" s="262"/>
      <c r="G134" s="164"/>
      <c r="H134" s="164"/>
      <c r="I134" s="164"/>
      <c r="J134" s="164"/>
      <c r="K134" s="164"/>
      <c r="L134" s="164"/>
      <c r="M134" s="164"/>
      <c r="N134" s="164"/>
      <c r="O134" s="164"/>
      <c r="P134" s="164"/>
      <c r="Q134" s="164"/>
      <c r="R134" s="164"/>
      <c r="S134" s="164"/>
      <c r="T134" s="164"/>
      <c r="U134" s="164"/>
      <c r="V134" s="164"/>
      <c r="W134" s="164"/>
    </row>
    <row r="135" spans="1:23" s="73" customFormat="1" ht="36">
      <c r="A135" s="182"/>
      <c r="B135" s="172" t="s">
        <v>138</v>
      </c>
      <c r="C135" s="173" t="s">
        <v>34</v>
      </c>
      <c r="D135" s="152">
        <v>6</v>
      </c>
      <c r="E135" s="197"/>
      <c r="F135" s="152">
        <f>D135*E135</f>
        <v>0</v>
      </c>
      <c r="G135" s="164"/>
      <c r="H135" s="164"/>
      <c r="I135" s="164"/>
      <c r="J135" s="164"/>
      <c r="K135" s="164"/>
      <c r="L135" s="164"/>
      <c r="M135" s="164"/>
      <c r="N135" s="164"/>
      <c r="O135" s="164"/>
      <c r="P135" s="164"/>
      <c r="Q135" s="164"/>
      <c r="R135" s="164"/>
      <c r="S135" s="164"/>
      <c r="T135" s="164"/>
      <c r="U135" s="164"/>
      <c r="V135" s="164"/>
      <c r="W135" s="164"/>
    </row>
    <row r="136" spans="1:23" s="73" customFormat="1" ht="12.75">
      <c r="A136" s="38"/>
      <c r="B136" s="170"/>
      <c r="C136" s="173"/>
      <c r="D136" s="152"/>
      <c r="E136" s="218"/>
      <c r="F136" s="152"/>
      <c r="G136" s="164"/>
      <c r="H136" s="164"/>
      <c r="I136" s="164"/>
      <c r="J136" s="164"/>
      <c r="K136" s="164"/>
      <c r="L136" s="164"/>
      <c r="M136" s="164"/>
      <c r="N136" s="164"/>
      <c r="O136" s="164"/>
      <c r="P136" s="164"/>
      <c r="Q136" s="164"/>
      <c r="R136" s="164"/>
      <c r="S136" s="164"/>
      <c r="T136" s="164"/>
      <c r="U136" s="164"/>
      <c r="V136" s="164"/>
      <c r="W136" s="164"/>
    </row>
    <row r="137" spans="1:23" s="174" customFormat="1" ht="60">
      <c r="A137" s="38">
        <f>MAX(A$1:$A136)+1</f>
        <v>36</v>
      </c>
      <c r="B137" s="157" t="s">
        <v>200</v>
      </c>
      <c r="C137" s="173"/>
      <c r="D137" s="152"/>
      <c r="E137" s="218"/>
      <c r="F137" s="152"/>
      <c r="G137" s="164"/>
      <c r="H137" s="164"/>
      <c r="I137" s="164"/>
      <c r="J137" s="164"/>
      <c r="K137" s="164"/>
      <c r="L137" s="164"/>
      <c r="M137" s="164"/>
      <c r="N137" s="164"/>
      <c r="O137" s="164"/>
      <c r="P137" s="164"/>
      <c r="Q137" s="164"/>
      <c r="R137" s="164"/>
      <c r="S137" s="164"/>
      <c r="T137" s="164"/>
      <c r="U137" s="164"/>
      <c r="V137" s="164"/>
      <c r="W137" s="164"/>
    </row>
    <row r="138" spans="1:23" s="174" customFormat="1" ht="24">
      <c r="A138" s="182"/>
      <c r="B138" s="157" t="s">
        <v>89</v>
      </c>
      <c r="C138" s="173" t="s">
        <v>34</v>
      </c>
      <c r="D138" s="152">
        <v>24</v>
      </c>
      <c r="E138" s="197"/>
      <c r="F138" s="152">
        <f>D138*E138</f>
        <v>0</v>
      </c>
      <c r="G138" s="164"/>
      <c r="H138" s="164"/>
      <c r="I138" s="164"/>
      <c r="J138" s="164"/>
      <c r="K138" s="164"/>
      <c r="L138" s="164"/>
      <c r="M138" s="164"/>
      <c r="N138" s="164"/>
      <c r="O138" s="164"/>
      <c r="P138" s="164"/>
      <c r="Q138" s="164"/>
      <c r="R138" s="164"/>
      <c r="S138" s="164"/>
      <c r="T138" s="164"/>
      <c r="U138" s="164"/>
      <c r="V138" s="164"/>
      <c r="W138" s="164"/>
    </row>
    <row r="139" spans="1:23" s="174" customFormat="1" ht="12.75">
      <c r="A139" s="182"/>
      <c r="B139" s="170"/>
      <c r="C139" s="173"/>
      <c r="D139" s="152"/>
      <c r="E139" s="218"/>
      <c r="F139" s="152"/>
      <c r="G139" s="164"/>
      <c r="H139" s="164"/>
      <c r="I139" s="164"/>
      <c r="J139" s="164"/>
      <c r="K139" s="164"/>
      <c r="L139" s="164"/>
      <c r="M139" s="164"/>
      <c r="N139" s="164"/>
      <c r="O139" s="164"/>
      <c r="P139" s="164"/>
      <c r="Q139" s="164"/>
      <c r="R139" s="164"/>
      <c r="S139" s="164"/>
      <c r="T139" s="164"/>
      <c r="U139" s="164"/>
      <c r="V139" s="164"/>
      <c r="W139" s="164"/>
    </row>
    <row r="140" spans="1:23" s="174" customFormat="1" ht="84">
      <c r="A140" s="38">
        <f>MAX(A$1:$A139)+1</f>
        <v>37</v>
      </c>
      <c r="B140" s="157" t="s">
        <v>92</v>
      </c>
      <c r="C140" s="173" t="s">
        <v>48</v>
      </c>
      <c r="D140" s="152">
        <f>D118</f>
        <v>265</v>
      </c>
      <c r="E140" s="197"/>
      <c r="F140" s="152">
        <f>D140*E140</f>
        <v>0</v>
      </c>
      <c r="G140" s="164"/>
      <c r="H140" s="164"/>
      <c r="I140" s="164"/>
      <c r="J140" s="164"/>
      <c r="K140" s="164"/>
      <c r="L140" s="164"/>
      <c r="M140" s="164"/>
      <c r="N140" s="164"/>
      <c r="O140" s="164"/>
      <c r="P140" s="164"/>
      <c r="Q140" s="164"/>
      <c r="R140" s="164"/>
      <c r="S140" s="164"/>
      <c r="T140" s="164"/>
      <c r="U140" s="164"/>
      <c r="V140" s="164"/>
      <c r="W140" s="164"/>
    </row>
    <row r="141" spans="1:23" s="174" customFormat="1" ht="12.75">
      <c r="A141" s="182"/>
      <c r="B141" s="170"/>
      <c r="C141" s="173"/>
      <c r="D141" s="152"/>
      <c r="E141" s="218"/>
      <c r="F141" s="152"/>
      <c r="G141" s="164"/>
      <c r="H141" s="164"/>
      <c r="I141" s="164"/>
      <c r="J141" s="164"/>
      <c r="K141" s="164"/>
      <c r="L141" s="164"/>
      <c r="M141" s="164"/>
      <c r="N141" s="164"/>
      <c r="O141" s="164"/>
      <c r="P141" s="164"/>
      <c r="Q141" s="164"/>
      <c r="R141" s="164"/>
      <c r="S141" s="164"/>
      <c r="T141" s="164"/>
      <c r="U141" s="164"/>
      <c r="V141" s="164"/>
      <c r="W141" s="164"/>
    </row>
    <row r="142" spans="1:23" s="174" customFormat="1" ht="48">
      <c r="A142" s="38">
        <f>MAX(A$1:$A141)+1</f>
        <v>38</v>
      </c>
      <c r="B142" s="157" t="s">
        <v>93</v>
      </c>
      <c r="C142" s="173"/>
      <c r="D142" s="152"/>
      <c r="E142" s="218"/>
      <c r="F142" s="152"/>
      <c r="G142" s="164"/>
      <c r="H142" s="164"/>
      <c r="I142" s="164"/>
      <c r="J142" s="164"/>
      <c r="K142" s="164"/>
      <c r="L142" s="164"/>
      <c r="M142" s="164"/>
      <c r="N142" s="164"/>
      <c r="O142" s="164"/>
      <c r="P142" s="164"/>
      <c r="Q142" s="164"/>
      <c r="R142" s="164"/>
      <c r="S142" s="164"/>
      <c r="T142" s="164"/>
      <c r="U142" s="164"/>
      <c r="V142" s="164"/>
      <c r="W142" s="164"/>
    </row>
    <row r="143" spans="1:23" s="174" customFormat="1" ht="48">
      <c r="A143" s="182"/>
      <c r="B143" s="194" t="s">
        <v>94</v>
      </c>
      <c r="C143" s="173" t="s">
        <v>10</v>
      </c>
      <c r="D143" s="152">
        <v>165</v>
      </c>
      <c r="E143" s="197"/>
      <c r="F143" s="152">
        <f>D143*E143</f>
        <v>0</v>
      </c>
      <c r="G143" s="164"/>
      <c r="H143" s="164"/>
      <c r="I143" s="164"/>
      <c r="J143" s="164"/>
      <c r="K143" s="164"/>
      <c r="L143" s="164"/>
      <c r="M143" s="164"/>
      <c r="N143" s="164"/>
      <c r="O143" s="164"/>
      <c r="P143" s="164"/>
      <c r="Q143" s="164"/>
      <c r="R143" s="164"/>
      <c r="S143" s="164"/>
      <c r="T143" s="164"/>
      <c r="U143" s="164"/>
      <c r="V143" s="164"/>
      <c r="W143" s="164"/>
    </row>
    <row r="144" spans="1:23" s="174" customFormat="1" ht="12.75">
      <c r="A144" s="182"/>
      <c r="B144" s="170"/>
      <c r="C144" s="173"/>
      <c r="D144" s="183"/>
      <c r="E144" s="218"/>
      <c r="F144" s="152"/>
      <c r="G144" s="164"/>
      <c r="H144" s="164"/>
      <c r="I144" s="164"/>
      <c r="J144" s="164"/>
      <c r="K144" s="164"/>
      <c r="L144" s="164"/>
      <c r="M144" s="164"/>
      <c r="N144" s="164"/>
      <c r="O144" s="164"/>
      <c r="P144" s="164"/>
      <c r="Q144" s="164"/>
      <c r="R144" s="164"/>
      <c r="S144" s="164"/>
      <c r="T144" s="164"/>
      <c r="U144" s="164"/>
      <c r="V144" s="164"/>
      <c r="W144" s="164"/>
    </row>
    <row r="145" spans="1:23" s="174" customFormat="1" ht="48">
      <c r="A145" s="38">
        <f>MAX(A$1:$A144)+1</f>
        <v>39</v>
      </c>
      <c r="B145" s="164" t="s">
        <v>95</v>
      </c>
      <c r="C145" s="173" t="s">
        <v>8</v>
      </c>
      <c r="D145" s="152">
        <v>1</v>
      </c>
      <c r="E145" s="197"/>
      <c r="F145" s="152">
        <f>D145*E145</f>
        <v>0</v>
      </c>
      <c r="G145" s="164"/>
      <c r="H145" s="164"/>
      <c r="I145" s="164"/>
      <c r="J145" s="164"/>
      <c r="K145" s="164"/>
      <c r="L145" s="164"/>
      <c r="M145" s="164"/>
      <c r="N145" s="164"/>
      <c r="O145" s="164"/>
      <c r="P145" s="164"/>
      <c r="Q145" s="164"/>
      <c r="R145" s="164"/>
      <c r="S145" s="164"/>
      <c r="T145" s="164"/>
      <c r="U145" s="164"/>
      <c r="V145" s="164"/>
      <c r="W145" s="164"/>
    </row>
    <row r="146" spans="1:23" s="174" customFormat="1" ht="12.75">
      <c r="A146" s="182"/>
      <c r="B146" s="170"/>
      <c r="C146" s="173"/>
      <c r="D146" s="152"/>
      <c r="E146" s="218"/>
      <c r="F146" s="152"/>
      <c r="G146" s="164"/>
      <c r="H146" s="164"/>
      <c r="I146" s="164"/>
      <c r="J146" s="164"/>
      <c r="K146" s="164"/>
      <c r="L146" s="164"/>
      <c r="M146" s="164"/>
      <c r="N146" s="164"/>
      <c r="O146" s="164"/>
      <c r="P146" s="164"/>
      <c r="Q146" s="164"/>
      <c r="R146" s="164"/>
      <c r="S146" s="164"/>
      <c r="T146" s="164"/>
      <c r="U146" s="164"/>
      <c r="V146" s="164"/>
      <c r="W146" s="164"/>
    </row>
    <row r="147" spans="1:23" s="174" customFormat="1" ht="72">
      <c r="A147" s="38">
        <f>MAX(A$1:$A146)+1</f>
        <v>40</v>
      </c>
      <c r="B147" s="164" t="s">
        <v>96</v>
      </c>
      <c r="C147" s="173" t="s">
        <v>8</v>
      </c>
      <c r="D147" s="152">
        <v>1</v>
      </c>
      <c r="E147" s="197"/>
      <c r="F147" s="152">
        <f>D147*E147</f>
        <v>0</v>
      </c>
      <c r="G147" s="164"/>
      <c r="H147" s="164"/>
      <c r="I147" s="164"/>
      <c r="J147" s="164"/>
      <c r="K147" s="164"/>
      <c r="L147" s="164"/>
      <c r="M147" s="164"/>
      <c r="N147" s="164"/>
      <c r="O147" s="164"/>
      <c r="P147" s="164"/>
      <c r="Q147" s="164"/>
      <c r="R147" s="164"/>
      <c r="S147" s="164"/>
      <c r="T147" s="164"/>
      <c r="U147" s="164"/>
      <c r="V147" s="164"/>
      <c r="W147" s="164"/>
    </row>
    <row r="148" spans="1:23" s="174" customFormat="1" ht="13.5" thickBot="1">
      <c r="A148" s="182"/>
      <c r="B148" s="170"/>
      <c r="C148" s="173"/>
      <c r="D148" s="152"/>
      <c r="E148" s="219"/>
      <c r="F148" s="152"/>
      <c r="G148" s="164"/>
      <c r="H148" s="164"/>
      <c r="I148" s="164"/>
      <c r="J148" s="164"/>
      <c r="K148" s="164"/>
      <c r="L148" s="164"/>
      <c r="M148" s="164"/>
      <c r="N148" s="164"/>
      <c r="O148" s="164"/>
      <c r="P148" s="164"/>
      <c r="Q148" s="164"/>
      <c r="R148" s="164"/>
      <c r="S148" s="164"/>
      <c r="T148" s="164"/>
      <c r="U148" s="164"/>
      <c r="V148" s="164"/>
      <c r="W148" s="164"/>
    </row>
    <row r="149" spans="1:23" s="49" customFormat="1" ht="14.25" thickTop="1" thickBot="1">
      <c r="A149" s="98"/>
      <c r="B149" s="104" t="str">
        <f>+CONCATENATE("REKAPITULACIJA - ",B107)</f>
        <v>REKAPITULACIJA - B3.6. KANALIZACIJA</v>
      </c>
      <c r="C149" s="105"/>
      <c r="D149" s="79"/>
      <c r="E149" s="263"/>
      <c r="F149" s="94">
        <f>SUM(F107:F148)</f>
        <v>0</v>
      </c>
      <c r="G149" s="164"/>
      <c r="H149" s="164"/>
      <c r="I149" s="164"/>
      <c r="J149" s="164"/>
      <c r="K149" s="164"/>
      <c r="L149" s="164"/>
      <c r="M149" s="164"/>
      <c r="N149" s="164"/>
      <c r="O149" s="164"/>
      <c r="P149" s="164"/>
      <c r="Q149" s="164"/>
      <c r="R149" s="164"/>
      <c r="S149" s="164"/>
      <c r="T149" s="164"/>
      <c r="U149" s="164"/>
      <c r="V149" s="164"/>
      <c r="W149" s="164"/>
    </row>
    <row r="150" spans="1:23" s="174" customFormat="1" ht="13.5" thickTop="1">
      <c r="A150" s="182"/>
      <c r="B150" s="157"/>
      <c r="C150" s="173"/>
      <c r="D150" s="183"/>
      <c r="E150" s="218"/>
      <c r="F150" s="152"/>
      <c r="G150" s="164"/>
      <c r="H150" s="164"/>
      <c r="I150" s="164"/>
      <c r="J150" s="164"/>
      <c r="K150" s="164"/>
      <c r="L150" s="164"/>
      <c r="M150" s="164"/>
      <c r="N150" s="164"/>
      <c r="O150" s="164"/>
      <c r="P150" s="164"/>
      <c r="Q150" s="164"/>
      <c r="R150" s="164"/>
      <c r="S150" s="164"/>
      <c r="T150" s="164"/>
      <c r="U150" s="164"/>
      <c r="V150" s="164"/>
      <c r="W150" s="164"/>
    </row>
    <row r="151" spans="1:23" s="74" customFormat="1" ht="12.75">
      <c r="A151" s="42"/>
      <c r="B151" s="99"/>
      <c r="C151" s="150"/>
      <c r="D151" s="151"/>
      <c r="E151" s="259"/>
      <c r="F151" s="155"/>
      <c r="G151" s="164"/>
      <c r="H151" s="164"/>
      <c r="I151" s="164"/>
      <c r="J151" s="164"/>
      <c r="K151" s="164"/>
      <c r="L151" s="164"/>
      <c r="M151" s="164"/>
      <c r="N151" s="164"/>
      <c r="O151" s="164"/>
      <c r="P151" s="164"/>
      <c r="Q151" s="164"/>
      <c r="R151" s="164"/>
      <c r="S151" s="164"/>
      <c r="T151" s="164"/>
      <c r="U151" s="164"/>
      <c r="V151" s="164"/>
      <c r="W151" s="164"/>
    </row>
    <row r="152" spans="1:23" s="73" customFormat="1" ht="12.75">
      <c r="A152" s="38" t="s">
        <v>6</v>
      </c>
      <c r="B152" s="178" t="s">
        <v>307</v>
      </c>
      <c r="C152" s="150" t="s">
        <v>1</v>
      </c>
      <c r="D152" s="151" t="s">
        <v>6</v>
      </c>
      <c r="E152" s="259" t="s">
        <v>1</v>
      </c>
      <c r="F152" s="155"/>
      <c r="G152" s="164"/>
      <c r="H152" s="164"/>
      <c r="I152" s="164"/>
      <c r="J152" s="164"/>
      <c r="K152" s="164"/>
      <c r="L152" s="164"/>
      <c r="M152" s="164"/>
      <c r="N152" s="164"/>
      <c r="O152" s="164"/>
      <c r="P152" s="164"/>
      <c r="Q152" s="164"/>
      <c r="R152" s="164"/>
      <c r="S152" s="164"/>
      <c r="T152" s="164"/>
      <c r="U152" s="164"/>
      <c r="V152" s="164"/>
      <c r="W152" s="164"/>
    </row>
    <row r="153" spans="1:23" s="73" customFormat="1" ht="12.75">
      <c r="A153" s="38"/>
      <c r="B153" s="178"/>
      <c r="C153" s="150"/>
      <c r="D153" s="151"/>
      <c r="E153" s="259"/>
      <c r="F153" s="155"/>
      <c r="G153" s="164"/>
      <c r="H153" s="164"/>
      <c r="I153" s="164"/>
      <c r="J153" s="164"/>
      <c r="K153" s="164"/>
      <c r="L153" s="164"/>
      <c r="M153" s="164"/>
      <c r="N153" s="164"/>
      <c r="O153" s="164"/>
      <c r="P153" s="164"/>
      <c r="Q153" s="164"/>
      <c r="R153" s="164"/>
      <c r="S153" s="164"/>
      <c r="T153" s="164"/>
      <c r="U153" s="164"/>
      <c r="V153" s="164"/>
      <c r="W153" s="164"/>
    </row>
    <row r="154" spans="1:23" s="73" customFormat="1" ht="96">
      <c r="A154" s="38">
        <f>MAX(A$1:$A153)+1</f>
        <v>41</v>
      </c>
      <c r="B154" s="212" t="s">
        <v>205</v>
      </c>
      <c r="C154" s="150" t="s">
        <v>8</v>
      </c>
      <c r="D154" s="151">
        <v>1</v>
      </c>
      <c r="E154" s="197"/>
      <c r="F154" s="152">
        <f>E154*D154</f>
        <v>0</v>
      </c>
      <c r="G154" s="164"/>
      <c r="H154" s="164"/>
      <c r="I154" s="164"/>
      <c r="J154" s="164"/>
      <c r="K154" s="164"/>
      <c r="L154" s="164"/>
      <c r="M154" s="164"/>
      <c r="N154" s="164"/>
      <c r="O154" s="164"/>
      <c r="P154" s="164"/>
      <c r="Q154" s="164"/>
      <c r="R154" s="164"/>
      <c r="S154" s="164"/>
      <c r="T154" s="164"/>
      <c r="U154" s="164"/>
      <c r="V154" s="164"/>
      <c r="W154" s="164"/>
    </row>
    <row r="155" spans="1:23" s="74" customFormat="1" ht="12.75">
      <c r="A155" s="175" t="s">
        <v>6</v>
      </c>
      <c r="B155" s="176"/>
      <c r="C155" s="177"/>
      <c r="D155" s="177"/>
      <c r="E155" s="264"/>
      <c r="F155" s="177"/>
      <c r="G155" s="164"/>
      <c r="H155" s="164"/>
      <c r="I155" s="164"/>
      <c r="J155" s="164"/>
      <c r="K155" s="164"/>
      <c r="L155" s="164"/>
      <c r="M155" s="164"/>
      <c r="N155" s="164"/>
      <c r="O155" s="164"/>
      <c r="P155" s="164"/>
      <c r="Q155" s="164"/>
      <c r="R155" s="164"/>
      <c r="S155" s="164"/>
      <c r="T155" s="164"/>
      <c r="U155" s="164"/>
      <c r="V155" s="164"/>
      <c r="W155" s="164"/>
    </row>
    <row r="156" spans="1:23" s="73" customFormat="1" ht="60">
      <c r="A156" s="38">
        <f>MAX(A$1:$B155)+1</f>
        <v>42</v>
      </c>
      <c r="B156" s="164" t="s">
        <v>156</v>
      </c>
      <c r="E156" s="262"/>
      <c r="G156" s="164"/>
      <c r="H156" s="164"/>
      <c r="I156" s="164"/>
      <c r="J156" s="164"/>
      <c r="K156" s="164"/>
      <c r="L156" s="164"/>
      <c r="M156" s="164"/>
      <c r="N156" s="164"/>
      <c r="O156" s="164"/>
      <c r="P156" s="164"/>
      <c r="Q156" s="164"/>
      <c r="R156" s="164"/>
      <c r="S156" s="164"/>
      <c r="T156" s="164"/>
      <c r="U156" s="164"/>
      <c r="V156" s="164"/>
      <c r="W156" s="164"/>
    </row>
    <row r="157" spans="1:23" s="181" customFormat="1" ht="36">
      <c r="A157" s="38" t="s">
        <v>52</v>
      </c>
      <c r="B157" s="195" t="s">
        <v>295</v>
      </c>
      <c r="C157" s="150" t="s">
        <v>48</v>
      </c>
      <c r="D157" s="151">
        <v>180</v>
      </c>
      <c r="E157" s="197"/>
      <c r="F157" s="152">
        <f>E157*D157</f>
        <v>0</v>
      </c>
      <c r="G157" s="164"/>
      <c r="H157" s="164"/>
      <c r="I157" s="164"/>
      <c r="J157" s="164"/>
      <c r="K157" s="164"/>
      <c r="L157" s="164"/>
      <c r="M157" s="164"/>
      <c r="N157" s="164"/>
      <c r="O157" s="164"/>
      <c r="P157" s="164"/>
      <c r="Q157" s="164"/>
      <c r="R157" s="164"/>
      <c r="S157" s="164"/>
      <c r="T157" s="164"/>
      <c r="U157" s="164"/>
      <c r="V157" s="164"/>
      <c r="W157" s="164"/>
    </row>
    <row r="158" spans="1:23" s="181" customFormat="1" ht="12.75">
      <c r="A158" s="38"/>
      <c r="B158" s="164"/>
      <c r="C158" s="150"/>
      <c r="D158" s="151"/>
      <c r="E158" s="259"/>
      <c r="F158" s="152"/>
      <c r="G158" s="164"/>
      <c r="H158" s="164"/>
      <c r="I158" s="164"/>
      <c r="J158" s="164"/>
      <c r="K158" s="164"/>
      <c r="L158" s="164"/>
      <c r="M158" s="164"/>
      <c r="N158" s="164"/>
      <c r="O158" s="164"/>
      <c r="P158" s="164"/>
      <c r="Q158" s="164"/>
      <c r="R158" s="164"/>
      <c r="S158" s="164"/>
      <c r="T158" s="164"/>
      <c r="U158" s="164"/>
      <c r="V158" s="164"/>
      <c r="W158" s="164"/>
    </row>
    <row r="159" spans="1:23" s="73" customFormat="1" ht="13.5" thickBot="1">
      <c r="A159" s="38"/>
      <c r="B159" s="195"/>
      <c r="C159" s="150"/>
      <c r="D159" s="151"/>
      <c r="E159" s="203"/>
      <c r="F159" s="152"/>
      <c r="G159" s="164"/>
      <c r="H159" s="164"/>
      <c r="I159" s="164"/>
      <c r="J159" s="164"/>
      <c r="K159" s="164"/>
      <c r="L159" s="164"/>
      <c r="M159" s="164"/>
      <c r="N159" s="164"/>
      <c r="O159" s="164"/>
      <c r="P159" s="164"/>
      <c r="Q159" s="164"/>
      <c r="R159" s="164"/>
      <c r="S159" s="164"/>
      <c r="T159" s="164"/>
      <c r="U159" s="164"/>
      <c r="V159" s="164"/>
      <c r="W159" s="164"/>
    </row>
    <row r="160" spans="1:23" s="49" customFormat="1" ht="14.25" thickTop="1" thickBot="1">
      <c r="A160" s="98"/>
      <c r="B160" s="104" t="str">
        <f>+CONCATENATE("REKAPITULACIJA - ",B152)</f>
        <v>REKAPITULACIJA - B3.7. PROMETNA OPREMA</v>
      </c>
      <c r="C160" s="105"/>
      <c r="D160" s="79"/>
      <c r="E160" s="263"/>
      <c r="F160" s="94">
        <f>SUM(F152:F159)</f>
        <v>0</v>
      </c>
      <c r="G160" s="164"/>
      <c r="H160" s="164"/>
      <c r="I160" s="164"/>
      <c r="J160" s="164"/>
      <c r="K160" s="164"/>
      <c r="L160" s="164"/>
      <c r="M160" s="164"/>
      <c r="N160" s="164"/>
      <c r="O160" s="164"/>
      <c r="P160" s="164"/>
      <c r="Q160" s="164"/>
      <c r="R160" s="164"/>
      <c r="S160" s="164"/>
      <c r="T160" s="164"/>
      <c r="U160" s="164"/>
      <c r="V160" s="164"/>
      <c r="W160" s="164"/>
    </row>
    <row r="161" spans="1:23" s="74" customFormat="1" ht="13.5" thickTop="1">
      <c r="A161" s="42"/>
      <c r="B161" s="99"/>
      <c r="C161" s="150"/>
      <c r="D161" s="151"/>
      <c r="E161" s="259"/>
      <c r="F161" s="155"/>
      <c r="G161" s="164"/>
      <c r="H161" s="164"/>
      <c r="I161" s="164"/>
      <c r="J161" s="164"/>
      <c r="K161" s="164"/>
      <c r="L161" s="164"/>
      <c r="M161" s="164"/>
      <c r="N161" s="164"/>
      <c r="O161" s="164"/>
      <c r="P161" s="164"/>
      <c r="Q161" s="164"/>
      <c r="R161" s="164"/>
      <c r="S161" s="164"/>
      <c r="T161" s="164"/>
      <c r="U161" s="164"/>
      <c r="V161" s="164"/>
      <c r="W161" s="164"/>
    </row>
    <row r="162" spans="1:23" s="73" customFormat="1" ht="12.75">
      <c r="A162" s="38" t="s">
        <v>6</v>
      </c>
      <c r="B162" s="178" t="s">
        <v>308</v>
      </c>
      <c r="C162" s="150" t="s">
        <v>1</v>
      </c>
      <c r="D162" s="151" t="s">
        <v>6</v>
      </c>
      <c r="E162" s="259" t="s">
        <v>1</v>
      </c>
      <c r="F162" s="155"/>
      <c r="G162" s="164"/>
      <c r="H162" s="164"/>
      <c r="I162" s="164"/>
      <c r="J162" s="164"/>
      <c r="K162" s="164"/>
      <c r="L162" s="164"/>
      <c r="M162" s="164"/>
      <c r="N162" s="164"/>
      <c r="O162" s="164"/>
      <c r="P162" s="164"/>
      <c r="Q162" s="164"/>
      <c r="R162" s="164"/>
      <c r="S162" s="164"/>
      <c r="T162" s="164"/>
      <c r="U162" s="164"/>
      <c r="V162" s="164"/>
      <c r="W162" s="164"/>
    </row>
    <row r="163" spans="1:23" s="74" customFormat="1" ht="12.75">
      <c r="A163" s="175" t="s">
        <v>6</v>
      </c>
      <c r="B163" s="176"/>
      <c r="C163" s="177"/>
      <c r="D163" s="177"/>
      <c r="E163" s="264"/>
      <c r="F163" s="177"/>
      <c r="G163" s="164"/>
      <c r="H163" s="164"/>
      <c r="I163" s="164"/>
      <c r="J163" s="164"/>
      <c r="K163" s="164"/>
      <c r="L163" s="164"/>
      <c r="M163" s="164"/>
      <c r="N163" s="164"/>
      <c r="O163" s="164"/>
      <c r="P163" s="164"/>
      <c r="Q163" s="164"/>
      <c r="R163" s="164"/>
      <c r="S163" s="164"/>
      <c r="T163" s="164"/>
      <c r="U163" s="164"/>
      <c r="V163" s="164"/>
      <c r="W163" s="164"/>
    </row>
    <row r="164" spans="1:23" s="73" customFormat="1" ht="60">
      <c r="A164" s="38">
        <f>MAX(A$1:$A163)+1</f>
        <v>43</v>
      </c>
      <c r="B164" s="99" t="s">
        <v>256</v>
      </c>
      <c r="C164" s="150" t="s">
        <v>51</v>
      </c>
      <c r="D164" s="151">
        <v>100</v>
      </c>
      <c r="E164" s="197"/>
      <c r="F164" s="152">
        <f>D164*E164</f>
        <v>0</v>
      </c>
      <c r="G164" s="164"/>
      <c r="H164" s="241"/>
      <c r="I164" s="164"/>
      <c r="J164" s="164"/>
      <c r="K164" s="164"/>
      <c r="L164" s="164"/>
      <c r="M164" s="164"/>
      <c r="N164" s="164"/>
      <c r="O164" s="164"/>
      <c r="P164" s="164"/>
      <c r="Q164" s="164"/>
      <c r="R164" s="164"/>
      <c r="S164" s="164"/>
      <c r="T164" s="164"/>
      <c r="U164" s="164"/>
      <c r="V164" s="164"/>
      <c r="W164" s="164"/>
    </row>
    <row r="165" spans="1:23" s="73" customFormat="1" ht="13.5" thickBot="1">
      <c r="A165" s="38"/>
      <c r="B165" s="170"/>
      <c r="C165" s="150"/>
      <c r="D165" s="151"/>
      <c r="E165" s="155"/>
      <c r="F165" s="152"/>
      <c r="G165" s="164"/>
      <c r="H165" s="164"/>
      <c r="I165" s="164"/>
      <c r="J165" s="164"/>
      <c r="K165" s="164"/>
      <c r="L165" s="164"/>
      <c r="M165" s="164"/>
      <c r="N165" s="164"/>
      <c r="O165" s="164"/>
      <c r="P165" s="164"/>
      <c r="Q165" s="164"/>
      <c r="R165" s="164"/>
      <c r="S165" s="164"/>
      <c r="T165" s="164"/>
      <c r="U165" s="164"/>
      <c r="V165" s="164"/>
      <c r="W165" s="164"/>
    </row>
    <row r="166" spans="1:23" s="49" customFormat="1" ht="14.25" thickTop="1" thickBot="1">
      <c r="A166" s="98"/>
      <c r="B166" s="104" t="str">
        <f>+CONCATENATE("REKAPITULACIJA - ",B162)</f>
        <v>REKAPITULACIJA - B3.8. HORTIKULTURA</v>
      </c>
      <c r="C166" s="105"/>
      <c r="D166" s="79"/>
      <c r="E166" s="94"/>
      <c r="F166" s="94">
        <f>SUM(F162:F165)</f>
        <v>0</v>
      </c>
      <c r="G166" s="164"/>
      <c r="H166" s="164"/>
      <c r="I166" s="164"/>
      <c r="J166" s="164"/>
      <c r="K166" s="164"/>
      <c r="L166" s="164"/>
      <c r="M166" s="164"/>
      <c r="N166" s="164"/>
      <c r="O166" s="164"/>
      <c r="P166" s="164"/>
      <c r="Q166" s="164"/>
      <c r="R166" s="164"/>
      <c r="S166" s="164"/>
      <c r="T166" s="164"/>
      <c r="U166" s="164"/>
      <c r="V166" s="164"/>
      <c r="W166" s="164"/>
    </row>
    <row r="167" spans="1:23" s="74" customFormat="1" ht="13.5" thickTop="1">
      <c r="A167" s="42"/>
      <c r="B167" s="99"/>
      <c r="C167" s="150"/>
      <c r="D167" s="151"/>
      <c r="E167" s="155"/>
      <c r="F167" s="155"/>
      <c r="G167" s="164"/>
      <c r="H167" s="164"/>
      <c r="I167" s="164"/>
      <c r="J167" s="164"/>
      <c r="K167" s="164"/>
      <c r="L167" s="164"/>
      <c r="M167" s="164"/>
      <c r="N167" s="164"/>
      <c r="O167" s="164"/>
      <c r="P167" s="164"/>
      <c r="Q167" s="164"/>
      <c r="R167" s="164"/>
      <c r="S167" s="164"/>
      <c r="T167" s="164"/>
      <c r="U167" s="164"/>
      <c r="V167" s="164"/>
      <c r="W167" s="164"/>
    </row>
    <row r="168" spans="1:23" ht="12.75">
      <c r="A168" s="165"/>
      <c r="B168" s="196"/>
      <c r="C168" s="167"/>
      <c r="D168" s="168"/>
      <c r="E168" s="169"/>
      <c r="F168" s="169"/>
    </row>
    <row r="169" spans="1:23" s="49" customFormat="1" ht="12.75">
      <c r="A169" s="101"/>
      <c r="B169" s="102"/>
      <c r="C169" s="41"/>
      <c r="D169" s="103"/>
      <c r="E169" s="50"/>
      <c r="F169" s="76"/>
      <c r="G169" s="164"/>
      <c r="H169" s="164"/>
      <c r="I169" s="164"/>
      <c r="J169" s="164"/>
      <c r="K169" s="164"/>
      <c r="L169" s="164"/>
      <c r="M169" s="164"/>
      <c r="N169" s="164"/>
      <c r="O169" s="164"/>
      <c r="P169" s="164"/>
      <c r="Q169" s="164"/>
      <c r="R169" s="164"/>
      <c r="S169" s="164"/>
      <c r="T169" s="164"/>
      <c r="U169" s="164"/>
      <c r="V169" s="164"/>
      <c r="W169" s="164"/>
    </row>
    <row r="170" spans="1:23" s="74" customFormat="1" ht="12.75">
      <c r="A170" s="78"/>
      <c r="B170" s="85"/>
      <c r="C170" s="39"/>
      <c r="D170" s="45"/>
      <c r="E170" s="28"/>
      <c r="F170" s="28"/>
      <c r="G170" s="164"/>
      <c r="H170" s="164"/>
      <c r="I170" s="164"/>
      <c r="J170" s="164"/>
      <c r="K170" s="164"/>
      <c r="L170" s="164"/>
      <c r="M170" s="164"/>
      <c r="N170" s="164"/>
      <c r="O170" s="164"/>
      <c r="P170" s="164"/>
      <c r="Q170" s="164"/>
      <c r="R170" s="164"/>
      <c r="S170" s="164"/>
      <c r="T170" s="164"/>
      <c r="U170" s="164"/>
      <c r="V170" s="164"/>
      <c r="W170" s="164"/>
    </row>
    <row r="171" spans="1:23" s="73" customFormat="1">
      <c r="A171" s="92"/>
      <c r="B171" s="46"/>
      <c r="C171" s="39"/>
      <c r="D171" s="40"/>
      <c r="E171" s="28"/>
      <c r="F171" s="28"/>
      <c r="G171" s="164"/>
      <c r="H171" s="164"/>
      <c r="I171" s="164"/>
      <c r="J171" s="164"/>
      <c r="K171" s="164"/>
      <c r="L171" s="164"/>
      <c r="M171" s="164"/>
      <c r="N171" s="164"/>
      <c r="O171" s="164"/>
      <c r="P171" s="164"/>
      <c r="Q171" s="164"/>
      <c r="R171" s="164"/>
      <c r="S171" s="164"/>
      <c r="T171" s="164"/>
      <c r="U171" s="164"/>
      <c r="V171" s="164"/>
      <c r="W171" s="164"/>
    </row>
    <row r="172" spans="1:23" s="73" customFormat="1">
      <c r="A172" s="92"/>
      <c r="B172" s="46"/>
      <c r="C172" s="39"/>
      <c r="D172" s="40"/>
      <c r="E172" s="28"/>
      <c r="F172" s="28"/>
      <c r="G172" s="164"/>
      <c r="H172" s="164"/>
      <c r="I172" s="164"/>
      <c r="J172" s="164"/>
      <c r="K172" s="164"/>
      <c r="L172" s="164"/>
      <c r="M172" s="164"/>
      <c r="N172" s="164"/>
      <c r="O172" s="164"/>
      <c r="P172" s="164"/>
      <c r="Q172" s="164"/>
      <c r="R172" s="164"/>
      <c r="S172" s="164"/>
      <c r="T172" s="164"/>
      <c r="U172" s="164"/>
      <c r="V172" s="164"/>
      <c r="W172" s="164"/>
    </row>
  </sheetData>
  <sheetProtection algorithmName="SHA-512" hashValue="9VA597crExSVF6NnCM1eUcp4qZvy4LX1PYPjR6NaQ1pIHhVTwfwpeljjoiinOS2SR5s0B7mZ6nojij8GPFjFbQ==" saltValue="dMoKJ7lfuwNcTmDxirlxUg==" spinCount="100000" sheet="1" formatCells="0" formatColumns="0" formatRows="0"/>
  <pageMargins left="0.98425196850393704" right="0.59055118110236227" top="0.39370078740157483" bottom="0.98425196850393704" header="0.19685039370078741" footer="0.39370078740157483"/>
  <pageSetup paperSize="9" orientation="portrait" r:id="rId1"/>
  <headerFooter>
    <oddFooter>&amp;L&amp;"Arial,Poševno"&amp;8Dobovska cesta - kolesarska steza in sanacija
- Sanacija ceste&amp;C&amp;"Arial,Navadno"&amp;P/&amp;N&amp;R&amp;"Arial,Krepko"&amp;20 3/1&amp;"Arial,Poševno"&amp;8
št. projekta: 14090-00
15119-00</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10</vt:i4>
      </vt:variant>
    </vt:vector>
  </HeadingPairs>
  <TitlesOfParts>
    <vt:vector size="15" baseType="lpstr">
      <vt:lpstr>naslovna</vt:lpstr>
      <vt:lpstr>rekapitulacija</vt:lpstr>
      <vt:lpstr>A splošno</vt:lpstr>
      <vt:lpstr>B2 inv.Občina</vt:lpstr>
      <vt:lpstr>B3 parkirišča-Orehova aleja</vt:lpstr>
      <vt:lpstr>'A splošno'!Področje_tiskanja</vt:lpstr>
      <vt:lpstr>'B2 inv.Občina'!Področje_tiskanja</vt:lpstr>
      <vt:lpstr>'B3 parkirišča-Orehova aleja'!Področje_tiskanja</vt:lpstr>
      <vt:lpstr>naslovna!Področje_tiskanja</vt:lpstr>
      <vt:lpstr>rekapitulacija!Področje_tiskanja</vt:lpstr>
      <vt:lpstr>'A splošno'!Tiskanje_naslovov</vt:lpstr>
      <vt:lpstr>'B2 inv.Občina'!Tiskanje_naslovov</vt:lpstr>
      <vt:lpstr>'B3 parkirišča-Orehova aleja'!Tiskanje_naslovov</vt:lpstr>
      <vt:lpstr>naslovna!Tiskanje_naslovov</vt:lpstr>
      <vt:lpstr>rekapitulacija!Tiskanje_naslovov</vt:lpstr>
    </vt:vector>
  </TitlesOfParts>
  <Company>savaprojekt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Molan</dc:creator>
  <cp:lastModifiedBy>Vilma Zupančič</cp:lastModifiedBy>
  <cp:lastPrinted>2015-09-22T15:59:41Z</cp:lastPrinted>
  <dcterms:created xsi:type="dcterms:W3CDTF">2000-06-09T14:07:04Z</dcterms:created>
  <dcterms:modified xsi:type="dcterms:W3CDTF">2017-05-23T12:19:33Z</dcterms:modified>
</cp:coreProperties>
</file>